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W:\0\TownOfGroton\BCOs\Board of Selectmen\Documents\"/>
    </mc:Choice>
  </mc:AlternateContent>
  <bookViews>
    <workbookView xWindow="0" yWindow="0" windowWidth="28800" windowHeight="13725"/>
  </bookViews>
  <sheets>
    <sheet name="Transfer Station" sheetId="1" r:id="rId1"/>
    <sheet name="Town Clerk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9" i="2" l="1"/>
  <c r="M17" i="2"/>
  <c r="M16" i="2"/>
  <c r="M15" i="2"/>
  <c r="M14" i="2"/>
  <c r="M13" i="2"/>
  <c r="M11" i="2"/>
  <c r="M10" i="2"/>
  <c r="M9" i="2"/>
  <c r="K11" i="2"/>
  <c r="K29" i="2"/>
  <c r="K25" i="2"/>
  <c r="K24" i="2"/>
  <c r="K23" i="2"/>
  <c r="K22" i="2"/>
  <c r="K21" i="2"/>
  <c r="K20" i="2"/>
  <c r="K17" i="2"/>
  <c r="K16" i="2"/>
  <c r="K15" i="2"/>
  <c r="K14" i="2"/>
  <c r="K13" i="2"/>
  <c r="K12" i="2"/>
  <c r="K10" i="2"/>
  <c r="K9" i="2"/>
  <c r="G12" i="2"/>
  <c r="G27" i="2"/>
  <c r="G25" i="2"/>
  <c r="G24" i="2"/>
  <c r="G23" i="2"/>
  <c r="G22" i="2"/>
  <c r="G21" i="2"/>
  <c r="G20" i="2"/>
  <c r="G17" i="2"/>
  <c r="G16" i="2"/>
  <c r="G15" i="2"/>
  <c r="G14" i="2"/>
  <c r="G9" i="2"/>
  <c r="M24" i="2"/>
  <c r="M23" i="2"/>
  <c r="M22" i="2"/>
  <c r="M20" i="2"/>
  <c r="G13" i="2"/>
  <c r="G11" i="2"/>
  <c r="G10" i="2"/>
  <c r="K8" i="2"/>
  <c r="G8" i="2"/>
  <c r="G29" i="2" l="1"/>
  <c r="M8" i="2"/>
  <c r="M46" i="1" l="1"/>
  <c r="M45" i="1"/>
  <c r="M44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1" i="1"/>
  <c r="M20" i="1"/>
  <c r="M16" i="1"/>
  <c r="M14" i="1"/>
  <c r="M13" i="1"/>
  <c r="M12" i="1"/>
  <c r="M11" i="1"/>
  <c r="M9" i="1"/>
  <c r="M8" i="1"/>
  <c r="K14" i="1"/>
  <c r="K13" i="1"/>
  <c r="K12" i="1"/>
  <c r="K11" i="1"/>
  <c r="K9" i="1"/>
  <c r="K8" i="1"/>
  <c r="K7" i="1"/>
  <c r="E16" i="1"/>
  <c r="G14" i="1"/>
  <c r="G13" i="1"/>
  <c r="G12" i="1"/>
  <c r="G11" i="1"/>
  <c r="G9" i="1"/>
  <c r="G8" i="1"/>
  <c r="G7" i="1"/>
  <c r="G16" i="1" s="1"/>
  <c r="M7" i="1" l="1"/>
  <c r="K16" i="1"/>
</calcChain>
</file>

<file path=xl/sharedStrings.xml><?xml version="1.0" encoding="utf-8"?>
<sst xmlns="http://schemas.openxmlformats.org/spreadsheetml/2006/main" count="98" uniqueCount="78">
  <si>
    <t>Transfer Station Proposed Fee Increases</t>
  </si>
  <si>
    <t>Public Hearing on February 27, 2017</t>
  </si>
  <si>
    <t>Category</t>
  </si>
  <si>
    <t>Annual</t>
  </si>
  <si>
    <t>Sales</t>
  </si>
  <si>
    <t>Current</t>
  </si>
  <si>
    <t>Fee</t>
  </si>
  <si>
    <t>Proposed</t>
  </si>
  <si>
    <t>Anticipated</t>
  </si>
  <si>
    <t>Percent</t>
  </si>
  <si>
    <t>Increase</t>
  </si>
  <si>
    <t>Income</t>
  </si>
  <si>
    <t>15 Gallon Bag</t>
  </si>
  <si>
    <t>32 Gallon Bag</t>
  </si>
  <si>
    <t>45 Gallon Bag</t>
  </si>
  <si>
    <t>Full Sticker</t>
  </si>
  <si>
    <t>Senior Sticker</t>
  </si>
  <si>
    <t>Second Sticker</t>
  </si>
  <si>
    <t>Replacement Sticker</t>
  </si>
  <si>
    <t>Bulk Items</t>
  </si>
  <si>
    <t>Refrigerators</t>
  </si>
  <si>
    <t>Air Conditioners</t>
  </si>
  <si>
    <t>TV/Monitors</t>
  </si>
  <si>
    <t>Microwave</t>
  </si>
  <si>
    <t>Washer/Dryer</t>
  </si>
  <si>
    <t>Exercise Equipment</t>
  </si>
  <si>
    <t>Toilets/Sinks/Tubs</t>
  </si>
  <si>
    <t>6x8 Rugs</t>
  </si>
  <si>
    <t>8x10 Rugs</t>
  </si>
  <si>
    <t>Anticipated Yearly Totals</t>
  </si>
  <si>
    <t>Twin Mattress or Twin Box Spring</t>
  </si>
  <si>
    <t>Queen Mattress or Queen Box Spring</t>
  </si>
  <si>
    <t>King Mattress or King Box Spring</t>
  </si>
  <si>
    <t>Couch Regular</t>
  </si>
  <si>
    <t>Couch with Hideaway Bed</t>
  </si>
  <si>
    <t>Loveseat or Overstuffed Chairs</t>
  </si>
  <si>
    <t>Gas Grills</t>
  </si>
  <si>
    <t>Propane Tanks</t>
  </si>
  <si>
    <t>Metal Swing Sets</t>
  </si>
  <si>
    <t>Furniture</t>
  </si>
  <si>
    <t>Dressers/Bureaus, etc.</t>
  </si>
  <si>
    <t>Wood/Shingles</t>
  </si>
  <si>
    <t>Tractor Mowers</t>
  </si>
  <si>
    <t>Push Mowers/Weed Trimmers</t>
  </si>
  <si>
    <t>Car Tires with Rims</t>
  </si>
  <si>
    <t>Full Mattress or Full Box Spring</t>
  </si>
  <si>
    <t>Bicycles</t>
  </si>
  <si>
    <t>Car Tires without Rims</t>
  </si>
  <si>
    <t>$15 to $50</t>
  </si>
  <si>
    <t>$180/ton</t>
  </si>
  <si>
    <t>$15 to $20</t>
  </si>
  <si>
    <t>Vital Records</t>
  </si>
  <si>
    <t>Birth Certificate</t>
  </si>
  <si>
    <t>Marriage Certificate</t>
  </si>
  <si>
    <t>Marriage Intention</t>
  </si>
  <si>
    <t>Burial Permit</t>
  </si>
  <si>
    <t>Home Birth</t>
  </si>
  <si>
    <t>Records of Death - Not Using Funneral Director</t>
  </si>
  <si>
    <t>Out of Commonwealth Event Recording</t>
  </si>
  <si>
    <t>Vital Record Amendments</t>
  </si>
  <si>
    <t>Miscellaneous</t>
  </si>
  <si>
    <t>Raffle Permit</t>
  </si>
  <si>
    <t>Street List</t>
  </si>
  <si>
    <t>Business Certificate          (4 years)</t>
  </si>
  <si>
    <t>Business List</t>
  </si>
  <si>
    <t>Voter List</t>
  </si>
  <si>
    <t>Notary</t>
  </si>
  <si>
    <t>Geneology Research</t>
  </si>
  <si>
    <t>Certified Copies of Documents - if not in conjunction with a current application</t>
  </si>
  <si>
    <t>Town Clerk's Office Proposed Fee Increases</t>
  </si>
  <si>
    <t>1/2 hour - free; $25 per hour therafter</t>
  </si>
  <si>
    <t>TOTAL INCOME</t>
  </si>
  <si>
    <t>Death Certificat (6+)</t>
  </si>
  <si>
    <t>Death Certificate*</t>
  </si>
  <si>
    <t>*Current Charge for Death Certificates is $10 per certificate.  New Proposal would charge $15 for the first five certificates.  Individuals</t>
  </si>
  <si>
    <t>Requiring more than 5 certificates will be charged only $5 per certificate.</t>
  </si>
  <si>
    <t>No Change</t>
  </si>
  <si>
    <t>$10, plus $1 per page after five pages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</si>
</sst>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42" fontId="0" fillId="0" borderId="0" xfId="0" applyNumberFormat="1"/>
    <xf numFmtId="44" fontId="0" fillId="0" borderId="0" xfId="2" applyFont="1"/>
    <xf numFmtId="164" fontId="0" fillId="0" borderId="0" xfId="2" applyNumberFormat="1" applyFont="1"/>
    <xf numFmtId="9" fontId="0" fillId="0" borderId="0" xfId="3" applyFont="1"/>
    <xf numFmtId="0" fontId="3" fillId="0" borderId="0" xfId="0" applyFont="1"/>
    <xf numFmtId="0" fontId="0" fillId="0" borderId="0" xfId="0" applyAlignment="1">
      <alignment horizontal="left"/>
    </xf>
    <xf numFmtId="164" fontId="1" fillId="0" borderId="0" xfId="2" applyNumberFormat="1" applyFont="1" applyAlignment="1">
      <alignment horizontal="right"/>
    </xf>
    <xf numFmtId="0" fontId="1" fillId="0" borderId="0" xfId="0" applyFont="1" applyAlignment="1">
      <alignment horizontal="right"/>
    </xf>
    <xf numFmtId="42" fontId="1" fillId="0" borderId="0" xfId="0" applyNumberFormat="1" applyFont="1" applyAlignment="1">
      <alignment horizontal="right"/>
    </xf>
    <xf numFmtId="9" fontId="1" fillId="0" borderId="0" xfId="3" applyFont="1" applyAlignment="1">
      <alignment horizontal="right"/>
    </xf>
    <xf numFmtId="0" fontId="4" fillId="0" borderId="0" xfId="0" applyFont="1"/>
    <xf numFmtId="164" fontId="4" fillId="0" borderId="0" xfId="2" applyNumberFormat="1" applyFont="1" applyAlignment="1">
      <alignment horizontal="right"/>
    </xf>
    <xf numFmtId="0" fontId="4" fillId="0" borderId="0" xfId="0" applyFont="1" applyAlignment="1">
      <alignment horizontal="right"/>
    </xf>
    <xf numFmtId="42" fontId="4" fillId="0" borderId="0" xfId="0" applyNumberFormat="1" applyFont="1" applyAlignment="1">
      <alignment horizontal="right"/>
    </xf>
    <xf numFmtId="9" fontId="4" fillId="0" borderId="0" xfId="3" applyFont="1" applyAlignment="1">
      <alignment horizontal="right"/>
    </xf>
    <xf numFmtId="164" fontId="1" fillId="0" borderId="0" xfId="2" applyNumberFormat="1" applyFont="1"/>
    <xf numFmtId="42" fontId="1" fillId="0" borderId="0" xfId="0" applyNumberFormat="1" applyFont="1"/>
    <xf numFmtId="9" fontId="1" fillId="0" borderId="0" xfId="3" applyFont="1"/>
    <xf numFmtId="0" fontId="0" fillId="0" borderId="0" xfId="0" applyFont="1"/>
    <xf numFmtId="0" fontId="5" fillId="0" borderId="0" xfId="0" applyFont="1"/>
    <xf numFmtId="165" fontId="1" fillId="0" borderId="0" xfId="1" applyNumberFormat="1" applyFont="1"/>
    <xf numFmtId="0" fontId="6" fillId="0" borderId="0" xfId="0" applyFont="1" applyAlignment="1">
      <alignment horizontal="left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44" fontId="0" fillId="0" borderId="0" xfId="2" applyFont="1" applyAlignment="1">
      <alignment horizontal="right" vertical="center"/>
    </xf>
    <xf numFmtId="44" fontId="0" fillId="0" borderId="0" xfId="2" applyFont="1" applyAlignment="1">
      <alignment horizontal="center" vertical="center"/>
    </xf>
    <xf numFmtId="44" fontId="0" fillId="0" borderId="0" xfId="2" applyFont="1" applyAlignment="1">
      <alignment vertical="center"/>
    </xf>
    <xf numFmtId="44" fontId="0" fillId="0" borderId="0" xfId="2" applyFont="1" applyAlignment="1">
      <alignment vertical="center" wrapText="1"/>
    </xf>
    <xf numFmtId="1" fontId="0" fillId="0" borderId="0" xfId="2" applyNumberFormat="1" applyFont="1" applyAlignment="1">
      <alignment horizontal="center"/>
    </xf>
    <xf numFmtId="1" fontId="0" fillId="0" borderId="0" xfId="2" applyNumberFormat="1" applyFont="1" applyAlignment="1">
      <alignment horizontal="center" vertic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vertical="center"/>
    </xf>
    <xf numFmtId="42" fontId="0" fillId="0" borderId="0" xfId="0" applyNumberFormat="1" applyAlignment="1">
      <alignment vertical="center"/>
    </xf>
    <xf numFmtId="42" fontId="0" fillId="0" borderId="0" xfId="0" applyNumberFormat="1" applyFont="1"/>
    <xf numFmtId="0" fontId="7" fillId="0" borderId="0" xfId="0" applyFont="1"/>
    <xf numFmtId="164" fontId="7" fillId="0" borderId="0" xfId="2" applyNumberFormat="1" applyFont="1"/>
    <xf numFmtId="42" fontId="7" fillId="0" borderId="0" xfId="0" applyNumberFormat="1" applyFont="1"/>
    <xf numFmtId="0" fontId="0" fillId="0" borderId="0" xfId="0" applyAlignment="1">
      <alignment horizontal="left" vertical="center"/>
    </xf>
    <xf numFmtId="42" fontId="1" fillId="0" borderId="0" xfId="0" applyNumberFormat="1" applyFont="1" applyAlignment="1">
      <alignment vertical="center"/>
    </xf>
    <xf numFmtId="42" fontId="1" fillId="0" borderId="0" xfId="0" applyNumberFormat="1" applyFont="1" applyAlignment="1">
      <alignment vertical="top" wrapText="1"/>
    </xf>
    <xf numFmtId="164" fontId="0" fillId="0" borderId="0" xfId="2" applyNumberFormat="1" applyFont="1" applyAlignment="1">
      <alignment vertical="center"/>
    </xf>
    <xf numFmtId="9" fontId="0" fillId="0" borderId="0" xfId="3" applyFont="1" applyAlignment="1">
      <alignment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tabSelected="1" zoomScaleNormal="100" workbookViewId="0"/>
  </sheetViews>
  <sheetFormatPr defaultRowHeight="15" x14ac:dyDescent="0.25"/>
  <cols>
    <col min="1" max="1" width="30.7109375" customWidth="1"/>
    <col min="2" max="2" width="5.7109375" customWidth="1"/>
    <col min="3" max="3" width="8.7109375" style="4" customWidth="1"/>
    <col min="4" max="4" width="3.7109375" customWidth="1"/>
    <col min="5" max="5" width="9.5703125" bestFit="1" customWidth="1"/>
    <col min="6" max="6" width="3.7109375" customWidth="1"/>
    <col min="7" max="7" width="10.7109375" style="2" customWidth="1"/>
    <col min="8" max="8" width="3.7109375" customWidth="1"/>
    <col min="9" max="9" width="11.7109375" style="18" customWidth="1"/>
    <col min="10" max="10" width="3.7109375" customWidth="1"/>
    <col min="11" max="11" width="12.7109375" customWidth="1"/>
    <col min="12" max="12" width="3.7109375" customWidth="1"/>
    <col min="13" max="13" width="10.7109375" style="5" customWidth="1"/>
  </cols>
  <sheetData>
    <row r="1" spans="1:13" ht="21" x14ac:dyDescent="0.35">
      <c r="A1" s="21" t="s">
        <v>0</v>
      </c>
    </row>
    <row r="2" spans="1:13" ht="21" x14ac:dyDescent="0.35">
      <c r="A2" s="21" t="s">
        <v>1</v>
      </c>
    </row>
    <row r="4" spans="1:13" x14ac:dyDescent="0.25">
      <c r="A4" s="1"/>
      <c r="B4" s="1"/>
      <c r="C4" s="8" t="s">
        <v>5</v>
      </c>
      <c r="D4" s="1"/>
      <c r="E4" s="9" t="s">
        <v>3</v>
      </c>
      <c r="F4" s="9"/>
      <c r="G4" s="10" t="s">
        <v>5</v>
      </c>
      <c r="H4" s="9"/>
      <c r="I4" s="10" t="s">
        <v>7</v>
      </c>
      <c r="J4" s="9"/>
      <c r="K4" s="9" t="s">
        <v>8</v>
      </c>
      <c r="L4" s="9"/>
      <c r="M4" s="11" t="s">
        <v>9</v>
      </c>
    </row>
    <row r="5" spans="1:13" x14ac:dyDescent="0.25">
      <c r="A5" s="12" t="s">
        <v>2</v>
      </c>
      <c r="B5" s="1"/>
      <c r="C5" s="13" t="s">
        <v>6</v>
      </c>
      <c r="D5" s="14"/>
      <c r="E5" s="14" t="s">
        <v>4</v>
      </c>
      <c r="F5" s="14"/>
      <c r="G5" s="15" t="s">
        <v>11</v>
      </c>
      <c r="H5" s="14"/>
      <c r="I5" s="15" t="s">
        <v>6</v>
      </c>
      <c r="J5" s="14"/>
      <c r="K5" s="14" t="s">
        <v>11</v>
      </c>
      <c r="L5" s="14"/>
      <c r="M5" s="16" t="s">
        <v>10</v>
      </c>
    </row>
    <row r="7" spans="1:13" x14ac:dyDescent="0.25">
      <c r="A7" t="s">
        <v>12</v>
      </c>
      <c r="C7" s="4">
        <v>8</v>
      </c>
      <c r="E7">
        <v>282</v>
      </c>
      <c r="G7" s="2">
        <f>E7*C7</f>
        <v>2256</v>
      </c>
      <c r="I7" s="18">
        <v>11</v>
      </c>
      <c r="K7" s="2">
        <f>I7*E7</f>
        <v>3102</v>
      </c>
      <c r="M7" s="5">
        <f>K7/G7-1</f>
        <v>0.375</v>
      </c>
    </row>
    <row r="8" spans="1:13" x14ac:dyDescent="0.25">
      <c r="A8" t="s">
        <v>13</v>
      </c>
      <c r="C8" s="4">
        <v>16</v>
      </c>
      <c r="E8">
        <v>1169</v>
      </c>
      <c r="G8" s="2">
        <f t="shared" ref="G8:G9" si="0">E8*C8</f>
        <v>18704</v>
      </c>
      <c r="I8" s="18">
        <v>19</v>
      </c>
      <c r="K8" s="2">
        <f t="shared" ref="K8:K9" si="1">I8*E8</f>
        <v>22211</v>
      </c>
      <c r="M8" s="5">
        <f t="shared" ref="M8:M9" si="2">K8/G8-1</f>
        <v>0.1875</v>
      </c>
    </row>
    <row r="9" spans="1:13" x14ac:dyDescent="0.25">
      <c r="A9" t="s">
        <v>14</v>
      </c>
      <c r="C9" s="4">
        <v>24</v>
      </c>
      <c r="E9">
        <v>879</v>
      </c>
      <c r="G9" s="2">
        <f t="shared" si="0"/>
        <v>21096</v>
      </c>
      <c r="I9" s="18">
        <v>27</v>
      </c>
      <c r="K9" s="2">
        <f t="shared" si="1"/>
        <v>23733</v>
      </c>
      <c r="M9" s="5">
        <f t="shared" si="2"/>
        <v>0.125</v>
      </c>
    </row>
    <row r="11" spans="1:13" x14ac:dyDescent="0.25">
      <c r="A11" t="s">
        <v>15</v>
      </c>
      <c r="C11" s="4">
        <v>47</v>
      </c>
      <c r="E11">
        <v>766</v>
      </c>
      <c r="G11" s="2">
        <f t="shared" ref="G11:G14" si="3">E11*C11</f>
        <v>36002</v>
      </c>
      <c r="I11" s="18">
        <v>60</v>
      </c>
      <c r="K11" s="2">
        <f t="shared" ref="K11:K14" si="4">I11*E11</f>
        <v>45960</v>
      </c>
      <c r="M11" s="5">
        <f t="shared" ref="M11:M14" si="5">K11/G11-1</f>
        <v>0.27659574468085113</v>
      </c>
    </row>
    <row r="12" spans="1:13" x14ac:dyDescent="0.25">
      <c r="A12" t="s">
        <v>16</v>
      </c>
      <c r="C12" s="4">
        <v>11</v>
      </c>
      <c r="E12">
        <v>648</v>
      </c>
      <c r="G12" s="2">
        <f t="shared" si="3"/>
        <v>7128</v>
      </c>
      <c r="I12" s="18">
        <v>15</v>
      </c>
      <c r="K12" s="2">
        <f t="shared" si="4"/>
        <v>9720</v>
      </c>
      <c r="M12" s="5">
        <f t="shared" si="5"/>
        <v>0.36363636363636354</v>
      </c>
    </row>
    <row r="13" spans="1:13" x14ac:dyDescent="0.25">
      <c r="A13" t="s">
        <v>17</v>
      </c>
      <c r="C13" s="4">
        <v>7</v>
      </c>
      <c r="E13">
        <v>283</v>
      </c>
      <c r="G13" s="2">
        <f t="shared" si="3"/>
        <v>1981</v>
      </c>
      <c r="I13" s="18">
        <v>10</v>
      </c>
      <c r="K13" s="2">
        <f t="shared" si="4"/>
        <v>2830</v>
      </c>
      <c r="M13" s="5">
        <f t="shared" si="5"/>
        <v>0.4285714285714286</v>
      </c>
    </row>
    <row r="14" spans="1:13" x14ac:dyDescent="0.25">
      <c r="A14" t="s">
        <v>18</v>
      </c>
      <c r="C14" s="4">
        <v>2</v>
      </c>
      <c r="E14">
        <v>42</v>
      </c>
      <c r="G14" s="2">
        <f t="shared" si="3"/>
        <v>84</v>
      </c>
      <c r="I14" s="18">
        <v>2</v>
      </c>
      <c r="K14" s="2">
        <f t="shared" si="4"/>
        <v>84</v>
      </c>
      <c r="M14" s="5">
        <f t="shared" si="5"/>
        <v>0</v>
      </c>
    </row>
    <row r="16" spans="1:13" s="1" customFormat="1" x14ac:dyDescent="0.25">
      <c r="A16" s="1" t="s">
        <v>29</v>
      </c>
      <c r="C16" s="17"/>
      <c r="E16" s="22">
        <f>SUM(E7:E14)</f>
        <v>4069</v>
      </c>
      <c r="G16" s="18">
        <f>SUM(G7:G14)</f>
        <v>87251</v>
      </c>
      <c r="I16" s="18"/>
      <c r="K16" s="18">
        <f>SUM(K7:K14)</f>
        <v>107640</v>
      </c>
      <c r="M16" s="19">
        <f>K16/G16-1</f>
        <v>0.2336821354483043</v>
      </c>
    </row>
    <row r="18" spans="1:13" x14ac:dyDescent="0.25">
      <c r="A18" s="6" t="s">
        <v>19</v>
      </c>
    </row>
    <row r="20" spans="1:13" x14ac:dyDescent="0.25">
      <c r="A20" t="s">
        <v>20</v>
      </c>
      <c r="C20" s="4">
        <v>15</v>
      </c>
      <c r="I20" s="18">
        <v>20</v>
      </c>
      <c r="M20" s="5">
        <f>I20/C20-1</f>
        <v>0.33333333333333326</v>
      </c>
    </row>
    <row r="21" spans="1:13" x14ac:dyDescent="0.25">
      <c r="A21" t="s">
        <v>21</v>
      </c>
      <c r="C21" s="4">
        <v>15</v>
      </c>
      <c r="I21" s="18">
        <v>20</v>
      </c>
      <c r="M21" s="5">
        <f t="shared" ref="M21:M46" si="6">I21/C21-1</f>
        <v>0.33333333333333326</v>
      </c>
    </row>
    <row r="22" spans="1:13" x14ac:dyDescent="0.25">
      <c r="A22" t="s">
        <v>22</v>
      </c>
      <c r="C22" s="4" t="s">
        <v>48</v>
      </c>
      <c r="I22" s="18" t="s">
        <v>48</v>
      </c>
      <c r="M22" s="5">
        <v>0</v>
      </c>
    </row>
    <row r="23" spans="1:13" x14ac:dyDescent="0.25">
      <c r="A23" t="s">
        <v>23</v>
      </c>
      <c r="C23" s="4">
        <v>15</v>
      </c>
      <c r="I23" s="18">
        <v>15</v>
      </c>
      <c r="M23" s="5">
        <f t="shared" si="6"/>
        <v>0</v>
      </c>
    </row>
    <row r="24" spans="1:13" x14ac:dyDescent="0.25">
      <c r="A24" t="s">
        <v>24</v>
      </c>
      <c r="C24" s="4">
        <v>15</v>
      </c>
      <c r="I24" s="18">
        <v>20</v>
      </c>
      <c r="M24" s="5">
        <f t="shared" si="6"/>
        <v>0.33333333333333326</v>
      </c>
    </row>
    <row r="25" spans="1:13" x14ac:dyDescent="0.25">
      <c r="A25" t="s">
        <v>25</v>
      </c>
      <c r="C25" s="4">
        <v>15</v>
      </c>
      <c r="I25" s="18">
        <v>20</v>
      </c>
      <c r="M25" s="5">
        <f t="shared" si="6"/>
        <v>0.33333333333333326</v>
      </c>
    </row>
    <row r="26" spans="1:13" x14ac:dyDescent="0.25">
      <c r="A26" t="s">
        <v>26</v>
      </c>
      <c r="C26" s="4">
        <v>15</v>
      </c>
      <c r="I26" s="18">
        <v>20</v>
      </c>
      <c r="M26" s="5">
        <f t="shared" si="6"/>
        <v>0.33333333333333326</v>
      </c>
    </row>
    <row r="27" spans="1:13" x14ac:dyDescent="0.25">
      <c r="A27" t="s">
        <v>27</v>
      </c>
      <c r="C27" s="4">
        <v>15</v>
      </c>
      <c r="I27" s="18">
        <v>15</v>
      </c>
      <c r="M27" s="5">
        <f t="shared" si="6"/>
        <v>0</v>
      </c>
    </row>
    <row r="28" spans="1:13" x14ac:dyDescent="0.25">
      <c r="A28" t="s">
        <v>28</v>
      </c>
      <c r="C28" s="4">
        <v>20</v>
      </c>
      <c r="I28" s="18">
        <v>20</v>
      </c>
      <c r="M28" s="5">
        <f t="shared" si="6"/>
        <v>0</v>
      </c>
    </row>
    <row r="29" spans="1:13" x14ac:dyDescent="0.25">
      <c r="A29" t="s">
        <v>30</v>
      </c>
      <c r="C29" s="4">
        <v>17</v>
      </c>
      <c r="I29" s="18">
        <v>20</v>
      </c>
      <c r="M29" s="5">
        <f t="shared" si="6"/>
        <v>0.17647058823529416</v>
      </c>
    </row>
    <row r="30" spans="1:13" x14ac:dyDescent="0.25">
      <c r="A30" t="s">
        <v>45</v>
      </c>
      <c r="C30" s="4">
        <v>20</v>
      </c>
      <c r="I30" s="18">
        <v>25</v>
      </c>
      <c r="M30" s="5">
        <f t="shared" si="6"/>
        <v>0.25</v>
      </c>
    </row>
    <row r="31" spans="1:13" x14ac:dyDescent="0.25">
      <c r="A31" t="s">
        <v>31</v>
      </c>
      <c r="C31" s="4">
        <v>21</v>
      </c>
      <c r="I31" s="18">
        <v>26</v>
      </c>
      <c r="M31" s="5">
        <f t="shared" si="6"/>
        <v>0.23809523809523814</v>
      </c>
    </row>
    <row r="32" spans="1:13" x14ac:dyDescent="0.25">
      <c r="A32" t="s">
        <v>32</v>
      </c>
      <c r="C32" s="4">
        <v>23</v>
      </c>
      <c r="I32" s="18">
        <v>28</v>
      </c>
      <c r="M32" s="5">
        <f t="shared" si="6"/>
        <v>0.21739130434782616</v>
      </c>
    </row>
    <row r="33" spans="1:13" x14ac:dyDescent="0.25">
      <c r="A33" t="s">
        <v>33</v>
      </c>
      <c r="C33" s="4">
        <v>21</v>
      </c>
      <c r="I33" s="18">
        <v>21</v>
      </c>
      <c r="M33" s="5">
        <f t="shared" si="6"/>
        <v>0</v>
      </c>
    </row>
    <row r="34" spans="1:13" x14ac:dyDescent="0.25">
      <c r="A34" t="s">
        <v>34</v>
      </c>
      <c r="C34" s="4">
        <v>25</v>
      </c>
      <c r="I34" s="18">
        <v>25</v>
      </c>
      <c r="M34" s="5">
        <f t="shared" si="6"/>
        <v>0</v>
      </c>
    </row>
    <row r="35" spans="1:13" x14ac:dyDescent="0.25">
      <c r="A35" t="s">
        <v>35</v>
      </c>
      <c r="C35" s="4">
        <v>19</v>
      </c>
      <c r="I35" s="18">
        <v>20</v>
      </c>
      <c r="M35" s="5">
        <f t="shared" si="6"/>
        <v>5.2631578947368363E-2</v>
      </c>
    </row>
    <row r="36" spans="1:13" x14ac:dyDescent="0.25">
      <c r="A36" t="s">
        <v>46</v>
      </c>
      <c r="C36" s="4">
        <v>5</v>
      </c>
      <c r="I36" s="18">
        <v>5</v>
      </c>
      <c r="M36" s="5">
        <f t="shared" si="6"/>
        <v>0</v>
      </c>
    </row>
    <row r="37" spans="1:13" x14ac:dyDescent="0.25">
      <c r="A37" t="s">
        <v>36</v>
      </c>
      <c r="C37" s="4">
        <v>5</v>
      </c>
      <c r="I37" s="18">
        <v>5</v>
      </c>
      <c r="M37" s="5">
        <f t="shared" si="6"/>
        <v>0</v>
      </c>
    </row>
    <row r="38" spans="1:13" x14ac:dyDescent="0.25">
      <c r="A38" t="s">
        <v>37</v>
      </c>
      <c r="C38" s="4">
        <v>5</v>
      </c>
      <c r="I38" s="18">
        <v>5</v>
      </c>
      <c r="M38" s="5">
        <f t="shared" si="6"/>
        <v>0</v>
      </c>
    </row>
    <row r="39" spans="1:13" x14ac:dyDescent="0.25">
      <c r="A39" t="s">
        <v>38</v>
      </c>
      <c r="C39" s="4">
        <v>20</v>
      </c>
      <c r="I39" s="18">
        <v>20</v>
      </c>
      <c r="M39" s="5">
        <f t="shared" si="6"/>
        <v>0</v>
      </c>
    </row>
    <row r="40" spans="1:13" x14ac:dyDescent="0.25">
      <c r="A40" t="s">
        <v>39</v>
      </c>
      <c r="C40" s="4">
        <v>5</v>
      </c>
      <c r="I40" s="18">
        <v>10</v>
      </c>
      <c r="M40" s="5">
        <f t="shared" si="6"/>
        <v>1</v>
      </c>
    </row>
    <row r="41" spans="1:13" x14ac:dyDescent="0.25">
      <c r="A41" t="s">
        <v>40</v>
      </c>
      <c r="C41" s="4">
        <v>10</v>
      </c>
      <c r="I41" s="18">
        <v>15</v>
      </c>
      <c r="M41" s="5">
        <f t="shared" si="6"/>
        <v>0.5</v>
      </c>
    </row>
    <row r="42" spans="1:13" x14ac:dyDescent="0.25">
      <c r="A42" t="s">
        <v>41</v>
      </c>
      <c r="C42" s="4" t="s">
        <v>49</v>
      </c>
      <c r="I42" s="18" t="s">
        <v>49</v>
      </c>
      <c r="M42" s="5">
        <v>0</v>
      </c>
    </row>
    <row r="43" spans="1:13" x14ac:dyDescent="0.25">
      <c r="A43" t="s">
        <v>42</v>
      </c>
      <c r="C43" s="4" t="s">
        <v>50</v>
      </c>
      <c r="I43" s="18" t="s">
        <v>50</v>
      </c>
      <c r="M43" s="5">
        <v>0</v>
      </c>
    </row>
    <row r="44" spans="1:13" x14ac:dyDescent="0.25">
      <c r="A44" t="s">
        <v>43</v>
      </c>
      <c r="C44" s="4">
        <v>5</v>
      </c>
      <c r="I44" s="18">
        <v>5</v>
      </c>
      <c r="M44" s="5">
        <f t="shared" si="6"/>
        <v>0</v>
      </c>
    </row>
    <row r="45" spans="1:13" x14ac:dyDescent="0.25">
      <c r="A45" t="s">
        <v>47</v>
      </c>
      <c r="C45" s="4">
        <v>4</v>
      </c>
      <c r="I45" s="18">
        <v>4</v>
      </c>
      <c r="M45" s="5">
        <f t="shared" si="6"/>
        <v>0</v>
      </c>
    </row>
    <row r="46" spans="1:13" x14ac:dyDescent="0.25">
      <c r="A46" t="s">
        <v>44</v>
      </c>
      <c r="C46" s="4">
        <v>8</v>
      </c>
      <c r="I46" s="18">
        <v>8</v>
      </c>
      <c r="M46" s="5">
        <f t="shared" si="6"/>
        <v>0</v>
      </c>
    </row>
  </sheetData>
  <pageMargins left="0.7" right="0.7" top="0.75" bottom="0.75" header="0.3" footer="0.3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Normal="100" workbookViewId="0"/>
  </sheetViews>
  <sheetFormatPr defaultRowHeight="15" x14ac:dyDescent="0.25"/>
  <cols>
    <col min="1" max="1" width="30.7109375" customWidth="1"/>
    <col min="2" max="2" width="5.7109375" customWidth="1"/>
    <col min="3" max="3" width="8.7109375" style="4" customWidth="1"/>
    <col min="4" max="4" width="3.7109375" customWidth="1"/>
    <col min="5" max="5" width="9.5703125" customWidth="1"/>
    <col min="6" max="6" width="3.7109375" customWidth="1"/>
    <col min="7" max="7" width="10.7109375" style="2" customWidth="1"/>
    <col min="8" max="8" width="3.7109375" customWidth="1"/>
    <col min="9" max="9" width="11.7109375" style="18" customWidth="1"/>
    <col min="10" max="10" width="3.7109375" customWidth="1"/>
    <col min="11" max="11" width="12.7109375" customWidth="1"/>
    <col min="12" max="12" width="3.7109375" customWidth="1"/>
    <col min="13" max="13" width="10.7109375" style="5" customWidth="1"/>
  </cols>
  <sheetData>
    <row r="1" spans="1:13" ht="21" x14ac:dyDescent="0.35">
      <c r="A1" s="21" t="s">
        <v>69</v>
      </c>
    </row>
    <row r="2" spans="1:13" ht="21" x14ac:dyDescent="0.35">
      <c r="A2" s="21" t="s">
        <v>1</v>
      </c>
    </row>
    <row r="4" spans="1:13" x14ac:dyDescent="0.25">
      <c r="A4" s="1"/>
      <c r="B4" s="1"/>
      <c r="C4" s="8" t="s">
        <v>5</v>
      </c>
      <c r="D4" s="1"/>
      <c r="E4" s="9" t="s">
        <v>3</v>
      </c>
      <c r="F4" s="9"/>
      <c r="G4" s="10" t="s">
        <v>5</v>
      </c>
      <c r="H4" s="9"/>
      <c r="I4" s="10" t="s">
        <v>7</v>
      </c>
      <c r="J4" s="9"/>
      <c r="K4" s="9" t="s">
        <v>8</v>
      </c>
      <c r="L4" s="9"/>
      <c r="M4" s="11" t="s">
        <v>9</v>
      </c>
    </row>
    <row r="5" spans="1:13" x14ac:dyDescent="0.25">
      <c r="A5" s="12" t="s">
        <v>2</v>
      </c>
      <c r="B5" s="1"/>
      <c r="C5" s="13" t="s">
        <v>6</v>
      </c>
      <c r="D5" s="14"/>
      <c r="E5" s="14" t="s">
        <v>4</v>
      </c>
      <c r="F5" s="14"/>
      <c r="G5" s="15" t="s">
        <v>11</v>
      </c>
      <c r="H5" s="14"/>
      <c r="I5" s="15" t="s">
        <v>6</v>
      </c>
      <c r="J5" s="14"/>
      <c r="K5" s="14" t="s">
        <v>11</v>
      </c>
      <c r="L5" s="14"/>
      <c r="M5" s="16" t="s">
        <v>10</v>
      </c>
    </row>
    <row r="7" spans="1:13" ht="18.75" x14ac:dyDescent="0.3">
      <c r="A7" s="23" t="s">
        <v>51</v>
      </c>
      <c r="K7" s="2"/>
    </row>
    <row r="8" spans="1:13" x14ac:dyDescent="0.25">
      <c r="A8" s="7" t="s">
        <v>52</v>
      </c>
      <c r="C8" s="3">
        <v>10</v>
      </c>
      <c r="E8" s="31">
        <v>161</v>
      </c>
      <c r="G8" s="2">
        <f t="shared" ref="G8:G9" si="0">E8*C8</f>
        <v>1610</v>
      </c>
      <c r="I8" s="18">
        <v>15</v>
      </c>
      <c r="K8" s="2">
        <f t="shared" ref="K8:K17" si="1">I8*E8</f>
        <v>2415</v>
      </c>
      <c r="M8" s="5">
        <f t="shared" ref="M8:M17" si="2">K8/G8-1</f>
        <v>0.5</v>
      </c>
    </row>
    <row r="9" spans="1:13" x14ac:dyDescent="0.25">
      <c r="A9" s="7" t="s">
        <v>53</v>
      </c>
      <c r="C9" s="3">
        <v>10</v>
      </c>
      <c r="E9" s="31">
        <v>59</v>
      </c>
      <c r="G9" s="2">
        <f t="shared" si="0"/>
        <v>590</v>
      </c>
      <c r="I9" s="18">
        <v>15</v>
      </c>
      <c r="K9" s="2">
        <f t="shared" si="1"/>
        <v>885</v>
      </c>
      <c r="M9" s="5">
        <f t="shared" si="2"/>
        <v>0.5</v>
      </c>
    </row>
    <row r="10" spans="1:13" x14ac:dyDescent="0.25">
      <c r="A10" s="24" t="s">
        <v>54</v>
      </c>
      <c r="C10" s="27">
        <v>25</v>
      </c>
      <c r="E10" s="32">
        <v>50</v>
      </c>
      <c r="G10" s="2">
        <f t="shared" ref="G10:G17" si="3">E10*C10</f>
        <v>1250</v>
      </c>
      <c r="I10" s="18">
        <v>35</v>
      </c>
      <c r="K10" s="2">
        <f t="shared" si="1"/>
        <v>1750</v>
      </c>
      <c r="M10" s="5">
        <f t="shared" si="2"/>
        <v>0.39999999999999991</v>
      </c>
    </row>
    <row r="11" spans="1:13" x14ac:dyDescent="0.25">
      <c r="A11" s="7" t="s">
        <v>73</v>
      </c>
      <c r="C11" s="3">
        <v>10</v>
      </c>
      <c r="E11" s="31">
        <v>388</v>
      </c>
      <c r="G11" s="2">
        <f t="shared" si="3"/>
        <v>3880</v>
      </c>
      <c r="I11" s="18">
        <v>15</v>
      </c>
      <c r="K11" s="2">
        <f>I11*292</f>
        <v>4380</v>
      </c>
      <c r="M11" s="5">
        <f t="shared" si="2"/>
        <v>0.12886597938144329</v>
      </c>
    </row>
    <row r="12" spans="1:13" x14ac:dyDescent="0.25">
      <c r="A12" s="40" t="s">
        <v>72</v>
      </c>
      <c r="C12" s="28">
        <v>0</v>
      </c>
      <c r="E12" s="32">
        <v>96</v>
      </c>
      <c r="G12" s="2">
        <f t="shared" si="3"/>
        <v>0</v>
      </c>
      <c r="I12" s="18">
        <v>5</v>
      </c>
      <c r="K12" s="2">
        <f t="shared" si="1"/>
        <v>480</v>
      </c>
      <c r="M12" s="5">
        <v>1</v>
      </c>
    </row>
    <row r="13" spans="1:13" x14ac:dyDescent="0.25">
      <c r="A13" s="7" t="s">
        <v>55</v>
      </c>
      <c r="C13" s="3">
        <v>15</v>
      </c>
      <c r="E13" s="31">
        <v>15</v>
      </c>
      <c r="G13" s="2">
        <f t="shared" si="3"/>
        <v>225</v>
      </c>
      <c r="I13" s="18">
        <v>0</v>
      </c>
      <c r="K13" s="2">
        <f t="shared" si="1"/>
        <v>0</v>
      </c>
      <c r="M13" s="5">
        <f t="shared" si="2"/>
        <v>-1</v>
      </c>
    </row>
    <row r="14" spans="1:13" x14ac:dyDescent="0.25">
      <c r="A14" s="7" t="s">
        <v>56</v>
      </c>
      <c r="C14" s="3">
        <v>25</v>
      </c>
      <c r="E14" s="33">
        <v>1</v>
      </c>
      <c r="G14" s="2">
        <f t="shared" si="3"/>
        <v>25</v>
      </c>
      <c r="I14" s="18">
        <v>75</v>
      </c>
      <c r="K14" s="2">
        <f t="shared" si="1"/>
        <v>75</v>
      </c>
      <c r="M14" s="5">
        <f t="shared" si="2"/>
        <v>2</v>
      </c>
    </row>
    <row r="15" spans="1:13" s="1" customFormat="1" ht="30" x14ac:dyDescent="0.25">
      <c r="A15" s="24" t="s">
        <v>57</v>
      </c>
      <c r="C15" s="29">
        <v>50</v>
      </c>
      <c r="E15" s="34">
        <v>1</v>
      </c>
      <c r="G15" s="2">
        <f t="shared" si="3"/>
        <v>50</v>
      </c>
      <c r="H15" s="20"/>
      <c r="I15" s="36">
        <v>75</v>
      </c>
      <c r="J15" s="20"/>
      <c r="K15" s="2">
        <f t="shared" si="1"/>
        <v>75</v>
      </c>
      <c r="L15" s="20"/>
      <c r="M15" s="5">
        <f t="shared" si="2"/>
        <v>0.5</v>
      </c>
    </row>
    <row r="16" spans="1:13" ht="30" x14ac:dyDescent="0.25">
      <c r="A16" s="24" t="s">
        <v>58</v>
      </c>
      <c r="C16" s="29">
        <v>30</v>
      </c>
      <c r="E16" s="32">
        <v>3</v>
      </c>
      <c r="G16" s="2">
        <f t="shared" si="3"/>
        <v>90</v>
      </c>
      <c r="I16" s="18">
        <v>30</v>
      </c>
      <c r="K16" s="2">
        <f t="shared" si="1"/>
        <v>90</v>
      </c>
      <c r="M16" s="5">
        <f t="shared" si="2"/>
        <v>0</v>
      </c>
    </row>
    <row r="17" spans="1:13" x14ac:dyDescent="0.25">
      <c r="A17" s="24" t="s">
        <v>59</v>
      </c>
      <c r="C17" s="29">
        <v>20</v>
      </c>
      <c r="E17" s="32">
        <v>5</v>
      </c>
      <c r="G17" s="2">
        <f t="shared" si="3"/>
        <v>100</v>
      </c>
      <c r="I17" s="18">
        <v>30</v>
      </c>
      <c r="K17" s="2">
        <f t="shared" si="1"/>
        <v>150</v>
      </c>
      <c r="M17" s="5">
        <f t="shared" si="2"/>
        <v>0.5</v>
      </c>
    </row>
    <row r="18" spans="1:13" x14ac:dyDescent="0.25">
      <c r="A18" s="24"/>
      <c r="C18" s="29"/>
      <c r="E18" s="32"/>
    </row>
    <row r="19" spans="1:13" ht="18.75" x14ac:dyDescent="0.25">
      <c r="A19" s="25" t="s">
        <v>60</v>
      </c>
      <c r="C19" s="3"/>
      <c r="E19" s="31"/>
    </row>
    <row r="20" spans="1:13" x14ac:dyDescent="0.25">
      <c r="A20" s="7" t="s">
        <v>61</v>
      </c>
      <c r="C20" s="3">
        <v>15</v>
      </c>
      <c r="E20" s="31">
        <v>9</v>
      </c>
      <c r="G20" s="2">
        <f t="shared" ref="G20:G25" si="4">E20*C20</f>
        <v>135</v>
      </c>
      <c r="I20" s="18">
        <v>15</v>
      </c>
      <c r="K20" s="2">
        <f t="shared" ref="K20:K25" si="5">I20*E20</f>
        <v>135</v>
      </c>
      <c r="M20" s="5">
        <f t="shared" ref="M20:M24" si="6">I20/C20-1</f>
        <v>0</v>
      </c>
    </row>
    <row r="21" spans="1:13" x14ac:dyDescent="0.25">
      <c r="A21" t="s">
        <v>62</v>
      </c>
      <c r="C21" s="3">
        <v>15</v>
      </c>
      <c r="E21" s="31">
        <v>27</v>
      </c>
      <c r="G21" s="2">
        <f t="shared" si="4"/>
        <v>405</v>
      </c>
      <c r="I21" s="18">
        <v>15</v>
      </c>
      <c r="K21" s="2">
        <f t="shared" si="5"/>
        <v>405</v>
      </c>
      <c r="M21" s="5">
        <v>0</v>
      </c>
    </row>
    <row r="22" spans="1:13" ht="30" x14ac:dyDescent="0.25">
      <c r="A22" s="26" t="s">
        <v>63</v>
      </c>
      <c r="C22" s="29">
        <v>25</v>
      </c>
      <c r="E22" s="32">
        <v>69</v>
      </c>
      <c r="G22" s="2">
        <f t="shared" si="4"/>
        <v>1725</v>
      </c>
      <c r="I22" s="18">
        <v>60</v>
      </c>
      <c r="K22" s="2">
        <f t="shared" si="5"/>
        <v>4140</v>
      </c>
      <c r="M22" s="5">
        <f t="shared" si="6"/>
        <v>1.4</v>
      </c>
    </row>
    <row r="23" spans="1:13" x14ac:dyDescent="0.25">
      <c r="A23" t="s">
        <v>64</v>
      </c>
      <c r="C23" s="3">
        <v>25</v>
      </c>
      <c r="E23" s="31">
        <v>3</v>
      </c>
      <c r="G23" s="2">
        <f t="shared" si="4"/>
        <v>75</v>
      </c>
      <c r="I23" s="18">
        <v>25</v>
      </c>
      <c r="K23" s="2">
        <f t="shared" si="5"/>
        <v>75</v>
      </c>
      <c r="M23" s="5">
        <f t="shared" si="6"/>
        <v>0</v>
      </c>
    </row>
    <row r="24" spans="1:13" x14ac:dyDescent="0.25">
      <c r="A24" t="s">
        <v>65</v>
      </c>
      <c r="C24" s="3">
        <v>30</v>
      </c>
      <c r="E24" s="31">
        <v>0</v>
      </c>
      <c r="G24" s="2">
        <f t="shared" si="4"/>
        <v>0</v>
      </c>
      <c r="I24" s="18">
        <v>0</v>
      </c>
      <c r="K24" s="2">
        <f t="shared" si="5"/>
        <v>0</v>
      </c>
      <c r="M24" s="5">
        <f t="shared" si="6"/>
        <v>-1</v>
      </c>
    </row>
    <row r="25" spans="1:13" x14ac:dyDescent="0.25">
      <c r="A25" t="s">
        <v>66</v>
      </c>
      <c r="C25" s="3">
        <v>0</v>
      </c>
      <c r="E25" s="33">
        <v>472</v>
      </c>
      <c r="G25" s="2">
        <f t="shared" si="4"/>
        <v>0</v>
      </c>
      <c r="I25" s="18">
        <v>0</v>
      </c>
      <c r="K25" s="2">
        <f t="shared" si="5"/>
        <v>0</v>
      </c>
      <c r="M25" s="5">
        <v>0</v>
      </c>
    </row>
    <row r="26" spans="1:13" ht="90" x14ac:dyDescent="0.25">
      <c r="A26" s="26" t="s">
        <v>67</v>
      </c>
      <c r="C26" s="30" t="s">
        <v>70</v>
      </c>
      <c r="E26" s="34">
        <v>4</v>
      </c>
      <c r="G26" s="35">
        <v>100</v>
      </c>
      <c r="I26" s="41" t="s">
        <v>76</v>
      </c>
      <c r="K26" s="43">
        <v>100</v>
      </c>
      <c r="M26" s="44">
        <v>0</v>
      </c>
    </row>
    <row r="27" spans="1:13" ht="60" x14ac:dyDescent="0.25">
      <c r="A27" s="26" t="s">
        <v>68</v>
      </c>
      <c r="C27" s="30">
        <v>10</v>
      </c>
      <c r="E27" s="34">
        <v>5</v>
      </c>
      <c r="G27" s="35">
        <f t="shared" ref="G27" si="7">E27*C27</f>
        <v>50</v>
      </c>
      <c r="I27" s="42" t="s">
        <v>77</v>
      </c>
      <c r="K27" s="35">
        <v>100</v>
      </c>
      <c r="M27" s="44">
        <v>0.5</v>
      </c>
    </row>
    <row r="29" spans="1:13" s="37" customFormat="1" ht="20.100000000000001" customHeight="1" x14ac:dyDescent="0.25">
      <c r="A29" s="37" t="s">
        <v>71</v>
      </c>
      <c r="C29" s="38"/>
      <c r="G29" s="39">
        <f>SUM(G8:G27)</f>
        <v>10310</v>
      </c>
      <c r="I29" s="39"/>
      <c r="K29" s="39">
        <f>SUM(K8:K27)</f>
        <v>15255</v>
      </c>
      <c r="M29" s="5">
        <f>K29/G29-1</f>
        <v>0.47963142580019391</v>
      </c>
    </row>
    <row r="32" spans="1:13" x14ac:dyDescent="0.25">
      <c r="A32" t="s">
        <v>74</v>
      </c>
    </row>
    <row r="33" spans="1:1" x14ac:dyDescent="0.25">
      <c r="A33" t="s">
        <v>75</v>
      </c>
    </row>
  </sheetData>
  <pageMargins left="0.7" right="0.7" top="0.75" bottom="0.75" header="0.3" footer="0.3"/>
  <pageSetup scale="75" orientation="portrait" r:id="rId1"/>
  <ignoredErrors>
    <ignoredError sqref="K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Transfer Station</vt:lpstr>
      <vt:lpstr>Town Clerk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Dufresne</dc:creator>
  <cp:lastModifiedBy>Nick Batchelder</cp:lastModifiedBy>
  <cp:lastPrinted>2017-02-19T20:47:12Z</cp:lastPrinted>
  <dcterms:created xsi:type="dcterms:W3CDTF">2017-01-25T16:13:41Z</dcterms:created>
  <dcterms:modified xsi:type="dcterms:W3CDTF">2017-02-21T18:02:18Z</dcterms:modified>
</cp:coreProperties>
</file>