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5480" windowHeight="10050" activeTab="0"/>
  </bookViews>
  <sheets>
    <sheet name="Department Budget" sheetId="1" r:id="rId1"/>
  </sheets>
  <definedNames>
    <definedName name="_xlnm.Print_Area" localSheetId="0">'Department Budget'!$A$1:$J$705</definedName>
  </definedNames>
  <calcPr fullCalcOnLoad="1"/>
</workbook>
</file>

<file path=xl/sharedStrings.xml><?xml version="1.0" encoding="utf-8"?>
<sst xmlns="http://schemas.openxmlformats.org/spreadsheetml/2006/main" count="686" uniqueCount="163">
  <si>
    <t>PERCENT</t>
  </si>
  <si>
    <t>DEPARTMENT/DESCRIPTION</t>
  </si>
  <si>
    <t>ACTUAL</t>
  </si>
  <si>
    <t>CHANGE</t>
  </si>
  <si>
    <t>LINE</t>
  </si>
  <si>
    <t>APPROPRIATED</t>
  </si>
  <si>
    <t>TOWN MANAGER</t>
  </si>
  <si>
    <t>MODERATOR</t>
  </si>
  <si>
    <t>BUDGET</t>
  </si>
  <si>
    <t>FINCOM</t>
  </si>
  <si>
    <t>Salaries</t>
  </si>
  <si>
    <t>Expenses</t>
  </si>
  <si>
    <t>DEPARTMENTAL TOTAL</t>
  </si>
  <si>
    <t>BOARD OF SELECTMEN</t>
  </si>
  <si>
    <t>Wages</t>
  </si>
  <si>
    <t>Engineering/Consultant</t>
  </si>
  <si>
    <t>Minor Capital</t>
  </si>
  <si>
    <t>FINANCE COMMITTEE</t>
  </si>
  <si>
    <t>Reserve Fund</t>
  </si>
  <si>
    <t>TOWN ACCOUNTANT</t>
  </si>
  <si>
    <t>BOARD OF ASSESSORS</t>
  </si>
  <si>
    <t>Legal Expense</t>
  </si>
  <si>
    <t>TREASURER/TAX COLLECTOR</t>
  </si>
  <si>
    <t>Tax Title</t>
  </si>
  <si>
    <t>Bond Cost</t>
  </si>
  <si>
    <t>TOWN COUNSEL</t>
  </si>
  <si>
    <t>Salary</t>
  </si>
  <si>
    <t>GIS STEERING COMMITTEE</t>
  </si>
  <si>
    <t>TOWN CLERK</t>
  </si>
  <si>
    <t>Stipend</t>
  </si>
  <si>
    <t>STREET LIGHTS</t>
  </si>
  <si>
    <t>STREET LISTINGS</t>
  </si>
  <si>
    <t>CONSERVATION COMMISSION</t>
  </si>
  <si>
    <t>Engineering &amp; Legal</t>
  </si>
  <si>
    <t>PLANNING BOARD</t>
  </si>
  <si>
    <t>M.R.P.C. Assessment</t>
  </si>
  <si>
    <t>Legal Budget</t>
  </si>
  <si>
    <t>ZONING BOARD OF APPEALS</t>
  </si>
  <si>
    <t>MUNICIPAL BUILDING AND PROPERTY MAINTENANCE</t>
  </si>
  <si>
    <t>INSURANCE &amp; BONDING</t>
  </si>
  <si>
    <t>Insurance &amp; Bonding</t>
  </si>
  <si>
    <t>Salary/Stipend</t>
  </si>
  <si>
    <t>TOWN REPORT</t>
  </si>
  <si>
    <t>HISTORIC DISTRICT COMMISSION</t>
  </si>
  <si>
    <t>TOTAL GENERAL GOVERNMENT</t>
  </si>
  <si>
    <t>POLICE DEPARTMENT</t>
  </si>
  <si>
    <t>Lease or Purchase of Cruisers</t>
  </si>
  <si>
    <t>PS Building (Expenses)</t>
  </si>
  <si>
    <t>FIRE DEPARTMENT</t>
  </si>
  <si>
    <t>GROTON WATER FIRE PROTECTION</t>
  </si>
  <si>
    <t>West Groton Water District</t>
  </si>
  <si>
    <t>Groton Water Department</t>
  </si>
  <si>
    <t>BUILDING INSPECTOR</t>
  </si>
  <si>
    <t>MECHANICAL INSPECTOR</t>
  </si>
  <si>
    <t>Fee Salaries</t>
  </si>
  <si>
    <t>SEALER OF WEIGHTS &amp; MEASURES</t>
  </si>
  <si>
    <t>EARTH REMOVAL INSPECTOR</t>
  </si>
  <si>
    <t>ANIMAL INSPECTOR</t>
  </si>
  <si>
    <t>ANIMAL CONTROL OFFICER</t>
  </si>
  <si>
    <t>EMERGENCY MANAGEMENT AGENCY</t>
  </si>
  <si>
    <t>DOG OFFICER</t>
  </si>
  <si>
    <t>POLICE &amp; FIRE COMMUNICATIONS</t>
  </si>
  <si>
    <t>NASHOBA VALLEY REGIONAL TECHNICAL HIGH SCHOOL</t>
  </si>
  <si>
    <t>Operating Expenses</t>
  </si>
  <si>
    <t>GROTON-DUNSTABLE REGIONAL SCHOOL DISTRICT</t>
  </si>
  <si>
    <t>Debt Service, Excluded</t>
  </si>
  <si>
    <t>Debt Service, Unexcluded</t>
  </si>
  <si>
    <t>TOTAL SCHOOLS</t>
  </si>
  <si>
    <t>GENERAL GOVERNMENT</t>
  </si>
  <si>
    <t>PROTECTION OF PERSONS AND PROPERTY</t>
  </si>
  <si>
    <t>REGIONAL SCHOOL DISTRICT BUDGETS</t>
  </si>
  <si>
    <t xml:space="preserve">SNOW AND ICE </t>
  </si>
  <si>
    <t>Overtime</t>
  </si>
  <si>
    <t>Hired Equipment</t>
  </si>
  <si>
    <t>TREE WARDEN BUDGET</t>
  </si>
  <si>
    <t>Trees</t>
  </si>
  <si>
    <t>Tree Work</t>
  </si>
  <si>
    <t>GRAVES REGISTRATION</t>
  </si>
  <si>
    <t>Contract Expenses</t>
  </si>
  <si>
    <t>OLD BURYING GROUND COMMITTEE</t>
  </si>
  <si>
    <t>BOARD OF HEALTH</t>
  </si>
  <si>
    <t>Nursing Services</t>
  </si>
  <si>
    <t>Nashoba Health District</t>
  </si>
  <si>
    <t>Herbert Lipton MH</t>
  </si>
  <si>
    <t>Eng/Consult/Landfill Monitoring</t>
  </si>
  <si>
    <t>SOLID WASTE DISPOSAL</t>
  </si>
  <si>
    <t>Tipping Fees</t>
  </si>
  <si>
    <t>North Central SW Coop</t>
  </si>
  <si>
    <t>CARE OF VETERAN GRAVES</t>
  </si>
  <si>
    <t>LIBRARY AND CITIZEN'S SERVICES</t>
  </si>
  <si>
    <t>COUNCIL ON AGING</t>
  </si>
  <si>
    <t>SENIOR CENTER VAN</t>
  </si>
  <si>
    <t>VETERAN'S SERVICE OFFICER</t>
  </si>
  <si>
    <t>Veterans' Benefits</t>
  </si>
  <si>
    <t>LIBRARY</t>
  </si>
  <si>
    <t>PARKS DEPARTMENT</t>
  </si>
  <si>
    <t>COMMEMORATIONS &amp; CELEBRATIONS</t>
  </si>
  <si>
    <t>Fireworks</t>
  </si>
  <si>
    <t>WATER SAFETY</t>
  </si>
  <si>
    <t>Expenses and Minor Capital</t>
  </si>
  <si>
    <t>WEED MANAGEMENT</t>
  </si>
  <si>
    <t>Expenses:  Weed Harvester</t>
  </si>
  <si>
    <t>Expenses:  Great Lakes</t>
  </si>
  <si>
    <t>DEBT SERVICE</t>
  </si>
  <si>
    <t>Short Term Debt - Principal - Town</t>
  </si>
  <si>
    <t>TOTAL DEBT SERVICE</t>
  </si>
  <si>
    <t>EMPLOYEE BENEFITS</t>
  </si>
  <si>
    <t>GENERAL BENEFITS</t>
  </si>
  <si>
    <t>County Retirement</t>
  </si>
  <si>
    <t>State Retirement</t>
  </si>
  <si>
    <t>Unemployment Compensation</t>
  </si>
  <si>
    <t>INSURANCE</t>
  </si>
  <si>
    <t>Life Insurance</t>
  </si>
  <si>
    <t>Medicare/Social Security</t>
  </si>
  <si>
    <t>TOTAL EMPLOYEE BENEFITS</t>
  </si>
  <si>
    <t>GRAND TOTAL - TOWN BUDGET</t>
  </si>
  <si>
    <t>ELECTIONS &amp; BOARD OF REGISTRARS</t>
  </si>
  <si>
    <t>TAX BILL</t>
  </si>
  <si>
    <t>Capital Budget Request</t>
  </si>
  <si>
    <t>ADDITIONAL APPROPRIATIONS</t>
  </si>
  <si>
    <t>Cherry Sheet Offsets</t>
  </si>
  <si>
    <t>Snow and Ice Deficit</t>
  </si>
  <si>
    <t>State and County Charges</t>
  </si>
  <si>
    <t>Allowance for Abatements/Exemptions</t>
  </si>
  <si>
    <t>Out of District Placement</t>
  </si>
  <si>
    <t>Insurance Deductible Reserve - Liability</t>
  </si>
  <si>
    <t>Insurance Deductible Reserve - 111F</t>
  </si>
  <si>
    <t>LAND USE DEPARTMENTS</t>
  </si>
  <si>
    <t>TOTAL LAND USE DEPARTMENTS</t>
  </si>
  <si>
    <t xml:space="preserve">TOTAL PROTECTION OF </t>
  </si>
  <si>
    <t>PERSONS AND PROPERTY</t>
  </si>
  <si>
    <t>DEPARTMENT OF PUBLIC WORKS</t>
  </si>
  <si>
    <t>HIGHWAY DEPARTMENT</t>
  </si>
  <si>
    <t>TOTAL DEPARTMENT OF</t>
  </si>
  <si>
    <t>PUBLIC WORKS</t>
  </si>
  <si>
    <t>DEPARTMENT TOTAL</t>
  </si>
  <si>
    <t xml:space="preserve">TOTAL LIBRARY AND </t>
  </si>
  <si>
    <t>CITIZEN SERVICES</t>
  </si>
  <si>
    <t>HUMAN RESOURCES</t>
  </si>
  <si>
    <t>INFORMATION TECHNOLOGY</t>
  </si>
  <si>
    <t>Highway Maintenance</t>
  </si>
  <si>
    <t>POSTAGE/TOWN HALL EXPENSES</t>
  </si>
  <si>
    <t>Telephone Expenses</t>
  </si>
  <si>
    <t>FY 2012</t>
  </si>
  <si>
    <t>GROTON COUNTRY CLUB</t>
  </si>
  <si>
    <t>Performance Evaluations</t>
  </si>
  <si>
    <t>FY 2013</t>
  </si>
  <si>
    <t>Long Term Debt - Principal Excluded</t>
  </si>
  <si>
    <t>Long Term Debt - Principal Non-Excluded</t>
  </si>
  <si>
    <t>Long Term Debt - Interest - Excluded</t>
  </si>
  <si>
    <t>Long Term Debt - Interest - Non-Excluded</t>
  </si>
  <si>
    <t>Office Supplies</t>
  </si>
  <si>
    <t>Health Insurance/Employee Expenses</t>
  </si>
  <si>
    <t>FY 2014</t>
  </si>
  <si>
    <t>Fire Station and Fitch's Bridge Debt</t>
  </si>
  <si>
    <t>Overlay Deficit From Prior Years</t>
  </si>
  <si>
    <t>APPENDIX A</t>
  </si>
  <si>
    <t>Revised:  03-16-2013</t>
  </si>
  <si>
    <t>AVERAGE</t>
  </si>
  <si>
    <t>PERCENT OF</t>
  </si>
  <si>
    <t>SUB TOTAL - TOWN BUDGET</t>
  </si>
  <si>
    <t xml:space="preserve">     TOWN OF GROTON</t>
  </si>
  <si>
    <t xml:space="preserve">      FISCAL YEAR 2014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</si>
</sst>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409]dddd\,\ mmmm\ dd\,\ yyyy"/>
    <numFmt numFmtId="167" formatCode="[$-409]h:mm:ss\ AM/PM"/>
    <numFmt numFmtId="168" formatCode="_(&quot;$&quot;* #,##0.000_);_(&quot;$&quot;* \(#,##0.000\);_(&quot;$&quot;* &quot;-&quot;???_);_(@_)"/>
    <numFmt numFmtId="169" formatCode="_(&quot;$&quot;* #,##0.0_);_(&quot;$&quot;* \(#,##0.0\);_(&quot;$&quot;* &quot;-&quot;_);_(@_)"/>
    <numFmt numFmtId="170" formatCode="_(&quot;$&quot;* #,##0.00_);_(&quot;$&quot;* \(#,##0.00\);_(&quot;$&quot;* &quot;-&quot;_);_(@_)"/>
    <numFmt numFmtId="171" formatCode="_(&quot;$&quot;* #,##0.000_);_(&quot;$&quot;* \(#,##0.000\);_(&quot;$&quot;* &quot;-&quot;??_);_(@_)"/>
    <numFmt numFmtId="172" formatCode="_(&quot;$&quot;* #,##0.0000_);_(&quot;$&quot;* \(#,##0.0000\);_(&quot;$&quot;* &quot;-&quot;??_);_(@_)"/>
    <numFmt numFmtId="173" formatCode="0.0%"/>
    <numFmt numFmtId="174" formatCode="_(&quot;$&quot;* #,##0.000_);_(&quot;$&quot;* \(#,##0.000\);_(&quot;$&quot;* &quot;-&quot;_);_(@_)"/>
    <numFmt numFmtId="175" formatCode="_(&quot;$&quot;* #,##0.0000_);_(&quot;$&quot;* \(#,##0.0000\);_(&quot;$&quot;* &quot;-&quot;_);_(@_)"/>
    <numFmt numFmtId="176" formatCode="_(&quot;$&quot;* #,##0.00000_);_(&quot;$&quot;* \(#,##0.00000\);_(&quot;$&quot;* &quot;-&quot;_);_(@_)"/>
    <numFmt numFmtId="177" formatCode="_(&quot;$&quot;* #,##0.000000_);_(&quot;$&quot;* \(#,##0.000000\);_(&quot;$&quot;* &quot;-&quot;_);_(@_)"/>
    <numFmt numFmtId="178" formatCode="_(&quot;$&quot;* #,##0.0000000_);_(&quot;$&quot;* \(#,##0.0000000\);_(&quot;$&quot;* &quot;-&quot;_);_(@_)"/>
    <numFmt numFmtId="179" formatCode="_(&quot;$&quot;* #,##0.00000000_);_(&quot;$&quot;* \(#,##0.00000000\);_(&quot;$&quot;* &quot;-&quot;_);_(@_)"/>
    <numFmt numFmtId="180" formatCode="_(&quot;$&quot;* #,##0.000000000_);_(&quot;$&quot;* \(#,##0.000000000\);_(&quot;$&quot;* &quot;-&quot;_);_(@_)"/>
    <numFmt numFmtId="181" formatCode="_(&quot;$&quot;* #,##0.0000000000_);_(&quot;$&quot;* \(#,##0.0000000000\);_(&quot;$&quot;* &quot;-&quot;_);_(@_)"/>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quot;$&quot;* #,##0.00000_);_(&quot;$&quot;* \(#,##0.00000\);_(&quot;$&quot;* &quot;-&quot;??_);_(@_)"/>
  </numFmts>
  <fonts count="45">
    <font>
      <sz val="10"/>
      <name val="Arial"/>
      <family val="0"/>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u val="single"/>
      <sz val="10"/>
      <name val="Arial"/>
      <family val="2"/>
    </font>
    <font>
      <b/>
      <sz val="18"/>
      <name val="Arial"/>
      <family val="2"/>
    </font>
    <font>
      <b/>
      <sz val="11"/>
      <name val="Arial"/>
      <family val="2"/>
    </font>
    <font>
      <sz val="11"/>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horizontal="center"/>
    </xf>
    <xf numFmtId="42" fontId="0" fillId="0" borderId="0" xfId="0" applyNumberFormat="1" applyAlignment="1">
      <alignment/>
    </xf>
    <xf numFmtId="42" fontId="1" fillId="0" borderId="0" xfId="0" applyNumberFormat="1" applyFont="1" applyAlignment="1">
      <alignment horizontal="center"/>
    </xf>
    <xf numFmtId="0" fontId="0" fillId="0" borderId="0" xfId="0" applyFont="1" applyAlignment="1">
      <alignment horizontal="center"/>
    </xf>
    <xf numFmtId="0" fontId="0" fillId="33" borderId="0" xfId="0" applyFill="1" applyAlignment="1" quotePrefix="1">
      <alignment/>
    </xf>
    <xf numFmtId="0" fontId="1" fillId="33" borderId="0" xfId="0" applyFont="1" applyFill="1" applyAlignment="1">
      <alignment/>
    </xf>
    <xf numFmtId="42" fontId="0" fillId="33" borderId="0" xfId="0" applyNumberFormat="1" applyFill="1" applyAlignment="1">
      <alignment/>
    </xf>
    <xf numFmtId="0" fontId="0" fillId="33" borderId="0" xfId="0" applyFill="1" applyAlignment="1">
      <alignment/>
    </xf>
    <xf numFmtId="0" fontId="0" fillId="0" borderId="0" xfId="0" applyAlignment="1" quotePrefix="1">
      <alignment/>
    </xf>
    <xf numFmtId="0" fontId="0" fillId="0" borderId="0" xfId="0" applyFont="1" applyAlignment="1">
      <alignment/>
    </xf>
    <xf numFmtId="42" fontId="0" fillId="0" borderId="0" xfId="0" applyNumberFormat="1" applyAlignment="1" applyProtection="1">
      <alignment/>
      <protection/>
    </xf>
    <xf numFmtId="10" fontId="1" fillId="0" borderId="0" xfId="0" applyNumberFormat="1" applyFont="1" applyBorder="1" applyAlignment="1">
      <alignment/>
    </xf>
    <xf numFmtId="0" fontId="0" fillId="0" borderId="10" xfId="0" applyBorder="1" applyAlignment="1" quotePrefix="1">
      <alignment/>
    </xf>
    <xf numFmtId="42" fontId="0" fillId="0" borderId="10" xfId="0" applyNumberFormat="1" applyBorder="1" applyAlignment="1">
      <alignment/>
    </xf>
    <xf numFmtId="10" fontId="1" fillId="0" borderId="10" xfId="0" applyNumberFormat="1" applyFont="1" applyBorder="1" applyAlignment="1">
      <alignment/>
    </xf>
    <xf numFmtId="0" fontId="0" fillId="0" borderId="0" xfId="0" applyBorder="1" applyAlignment="1" quotePrefix="1">
      <alignment/>
    </xf>
    <xf numFmtId="42" fontId="0" fillId="0" borderId="0" xfId="0" applyNumberFormat="1" applyBorder="1" applyAlignment="1">
      <alignment/>
    </xf>
    <xf numFmtId="0" fontId="1" fillId="0" borderId="0" xfId="0" applyFont="1" applyAlignment="1" quotePrefix="1">
      <alignment/>
    </xf>
    <xf numFmtId="0" fontId="1" fillId="0" borderId="0" xfId="0" applyFont="1" applyAlignment="1">
      <alignment/>
    </xf>
    <xf numFmtId="42" fontId="1" fillId="0" borderId="0" xfId="0" applyNumberFormat="1" applyFont="1" applyAlignment="1">
      <alignment/>
    </xf>
    <xf numFmtId="10" fontId="1" fillId="0" borderId="0" xfId="0" applyNumberFormat="1" applyFont="1" applyAlignment="1">
      <alignment/>
    </xf>
    <xf numFmtId="42" fontId="0" fillId="0" borderId="0" xfId="0" applyNumberFormat="1" applyAlignment="1" applyProtection="1">
      <alignment/>
      <protection locked="0"/>
    </xf>
    <xf numFmtId="0" fontId="0" fillId="0" borderId="0" xfId="0" applyFill="1" applyAlignment="1" quotePrefix="1">
      <alignment/>
    </xf>
    <xf numFmtId="0" fontId="1" fillId="0" borderId="0" xfId="0" applyFont="1" applyFill="1" applyAlignment="1">
      <alignment/>
    </xf>
    <xf numFmtId="42" fontId="0" fillId="0" borderId="0" xfId="0" applyNumberFormat="1" applyFill="1" applyAlignment="1">
      <alignment/>
    </xf>
    <xf numFmtId="0" fontId="0" fillId="0" borderId="0" xfId="0" applyFill="1" applyAlignment="1">
      <alignment/>
    </xf>
    <xf numFmtId="42" fontId="0" fillId="0" borderId="0" xfId="0" applyNumberFormat="1" applyFont="1" applyBorder="1" applyAlignment="1">
      <alignment/>
    </xf>
    <xf numFmtId="42" fontId="0" fillId="0" borderId="0" xfId="0" applyNumberFormat="1" applyFont="1" applyAlignment="1">
      <alignment/>
    </xf>
    <xf numFmtId="0" fontId="0" fillId="0" borderId="0" xfId="0" applyFont="1" applyFill="1" applyAlignment="1" quotePrefix="1">
      <alignment/>
    </xf>
    <xf numFmtId="0" fontId="0" fillId="0" borderId="0" xfId="0" applyFont="1" applyFill="1" applyAlignment="1">
      <alignment/>
    </xf>
    <xf numFmtId="42" fontId="0" fillId="0" borderId="0" xfId="0" applyNumberFormat="1"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0" fillId="0" borderId="0" xfId="44" applyNumberFormat="1" applyFont="1" applyAlignment="1">
      <alignment/>
    </xf>
    <xf numFmtId="44" fontId="0" fillId="0" borderId="0" xfId="44" applyFont="1" applyAlignment="1">
      <alignment/>
    </xf>
    <xf numFmtId="44" fontId="0" fillId="0" borderId="0" xfId="44" applyFont="1" applyAlignment="1">
      <alignment/>
    </xf>
    <xf numFmtId="42" fontId="5" fillId="0" borderId="0" xfId="0" applyNumberFormat="1" applyFont="1" applyAlignment="1">
      <alignment/>
    </xf>
    <xf numFmtId="10" fontId="5" fillId="0" borderId="0" xfId="0" applyNumberFormat="1" applyFont="1" applyBorder="1" applyAlignment="1">
      <alignment/>
    </xf>
    <xf numFmtId="0" fontId="7" fillId="0" borderId="0" xfId="0" applyFont="1" applyAlignment="1">
      <alignment/>
    </xf>
    <xf numFmtId="0" fontId="8" fillId="0" borderId="0" xfId="0" applyFont="1" applyAlignment="1">
      <alignment/>
    </xf>
    <xf numFmtId="42" fontId="8" fillId="0" borderId="0" xfId="0" applyNumberFormat="1" applyFont="1" applyAlignment="1">
      <alignment/>
    </xf>
    <xf numFmtId="10" fontId="8" fillId="0" borderId="0" xfId="0" applyNumberFormat="1" applyFont="1" applyBorder="1" applyAlignment="1">
      <alignment/>
    </xf>
    <xf numFmtId="0" fontId="9" fillId="0" borderId="0" xfId="0" applyFont="1" applyAlignment="1">
      <alignment/>
    </xf>
    <xf numFmtId="170" fontId="1" fillId="0" borderId="0" xfId="0" applyNumberFormat="1" applyFont="1" applyAlignment="1">
      <alignment/>
    </xf>
    <xf numFmtId="170" fontId="1" fillId="0" borderId="0" xfId="0" applyNumberFormat="1" applyFont="1" applyBorder="1" applyAlignment="1">
      <alignment/>
    </xf>
    <xf numFmtId="170" fontId="1" fillId="33" borderId="0" xfId="0" applyNumberFormat="1" applyFont="1" applyFill="1" applyAlignment="1">
      <alignment/>
    </xf>
    <xf numFmtId="170" fontId="1" fillId="0" borderId="10" xfId="0" applyNumberFormat="1" applyFont="1" applyBorder="1" applyAlignment="1">
      <alignment/>
    </xf>
    <xf numFmtId="10" fontId="1" fillId="0" borderId="0" xfId="59" applyNumberFormat="1" applyFont="1" applyBorder="1" applyAlignment="1">
      <alignment/>
    </xf>
    <xf numFmtId="10" fontId="1" fillId="0" borderId="10" xfId="59" applyNumberFormat="1" applyFont="1" applyBorder="1" applyAlignment="1">
      <alignment/>
    </xf>
    <xf numFmtId="10" fontId="1" fillId="0" borderId="0" xfId="59" applyNumberFormat="1" applyFont="1" applyAlignment="1">
      <alignment/>
    </xf>
    <xf numFmtId="10" fontId="0" fillId="0" borderId="0" xfId="59" applyNumberFormat="1" applyFont="1" applyAlignment="1">
      <alignment/>
    </xf>
    <xf numFmtId="10" fontId="1" fillId="33" borderId="0" xfId="59" applyNumberFormat="1" applyFont="1" applyFill="1" applyAlignment="1">
      <alignment/>
    </xf>
    <xf numFmtId="42" fontId="0" fillId="0" borderId="0" xfId="0" applyNumberFormat="1" applyFill="1" applyAlignment="1" applyProtection="1">
      <alignment/>
      <protection/>
    </xf>
    <xf numFmtId="10" fontId="1" fillId="0" borderId="0" xfId="0" applyNumberFormat="1" applyFont="1" applyFill="1" applyBorder="1" applyAlignment="1">
      <alignment/>
    </xf>
    <xf numFmtId="42" fontId="0" fillId="0" borderId="0" xfId="0" applyNumberFormat="1" applyFill="1" applyAlignment="1" applyProtection="1">
      <alignment/>
      <protection locked="0"/>
    </xf>
    <xf numFmtId="42" fontId="0" fillId="0" borderId="0" xfId="0" applyNumberFormat="1" applyFont="1" applyFill="1" applyBorder="1" applyAlignment="1">
      <alignment/>
    </xf>
    <xf numFmtId="183" fontId="0" fillId="0" borderId="0" xfId="0" applyNumberFormat="1" applyFont="1" applyBorder="1" applyAlignment="1">
      <alignment/>
    </xf>
    <xf numFmtId="0" fontId="10" fillId="0" borderId="0" xfId="0" applyFont="1" applyAlignment="1">
      <alignment/>
    </xf>
    <xf numFmtId="173" fontId="1" fillId="0" borderId="0" xfId="59" applyNumberFormat="1" applyFont="1" applyAlignment="1">
      <alignment/>
    </xf>
    <xf numFmtId="10" fontId="5" fillId="0" borderId="0" xfId="59" applyNumberFormat="1" applyFont="1" applyAlignment="1">
      <alignment/>
    </xf>
    <xf numFmtId="10" fontId="1" fillId="0" borderId="0" xfId="59" applyNumberFormat="1" applyFont="1" applyAlignment="1">
      <alignment horizontal="center"/>
    </xf>
    <xf numFmtId="10" fontId="0" fillId="33" borderId="0" xfId="59" applyNumberFormat="1" applyFont="1" applyFill="1" applyAlignment="1">
      <alignment/>
    </xf>
    <xf numFmtId="10" fontId="0" fillId="0" borderId="0" xfId="59" applyNumberFormat="1" applyFont="1" applyFill="1" applyAlignment="1">
      <alignment/>
    </xf>
    <xf numFmtId="10" fontId="9" fillId="0" borderId="0" xfId="59" applyNumberFormat="1" applyFont="1" applyAlignment="1">
      <alignment/>
    </xf>
    <xf numFmtId="9" fontId="5" fillId="0" borderId="0" xfId="59" applyNumberFormat="1" applyFont="1" applyAlignment="1">
      <alignment/>
    </xf>
    <xf numFmtId="183" fontId="5" fillId="0" borderId="0" xfId="44" applyNumberFormat="1" applyFont="1" applyAlignment="1">
      <alignment/>
    </xf>
    <xf numFmtId="44" fontId="0" fillId="0" borderId="0" xfId="44" applyNumberFormat="1" applyFont="1" applyAlignment="1">
      <alignment horizontal="right"/>
    </xf>
    <xf numFmtId="44" fontId="0" fillId="0" borderId="0" xfId="44" applyNumberFormat="1" applyFont="1" applyAlignment="1">
      <alignment/>
    </xf>
    <xf numFmtId="44" fontId="1" fillId="0" borderId="0" xfId="44" applyNumberFormat="1" applyFont="1" applyAlignment="1">
      <alignment horizontal="center"/>
    </xf>
    <xf numFmtId="44" fontId="0" fillId="33" borderId="0" xfId="44" applyNumberFormat="1" applyFont="1" applyFill="1" applyAlignment="1">
      <alignment/>
    </xf>
    <xf numFmtId="44" fontId="0" fillId="0" borderId="0" xfId="44" applyNumberFormat="1" applyFont="1" applyFill="1" applyAlignment="1">
      <alignment/>
    </xf>
    <xf numFmtId="44" fontId="0" fillId="0" borderId="10" xfId="44" applyNumberFormat="1" applyFont="1" applyBorder="1" applyAlignment="1">
      <alignment/>
    </xf>
    <xf numFmtId="44" fontId="5" fillId="0" borderId="0" xfId="44" applyNumberFormat="1" applyFont="1" applyAlignment="1">
      <alignment/>
    </xf>
    <xf numFmtId="44" fontId="9" fillId="0" borderId="0" xfId="44" applyNumberFormat="1" applyFont="1" applyAlignment="1">
      <alignment/>
    </xf>
    <xf numFmtId="44" fontId="1" fillId="0" borderId="0" xfId="44" applyNumberFormat="1" applyFont="1" applyAlignment="1">
      <alignment/>
    </xf>
    <xf numFmtId="170" fontId="5"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5"/>
  <sheetViews>
    <sheetView tabSelected="1" workbookViewId="0" topLeftCell="A673">
      <selection activeCell="H701" sqref="H701"/>
    </sheetView>
  </sheetViews>
  <sheetFormatPr defaultColWidth="9.140625" defaultRowHeight="12.75"/>
  <cols>
    <col min="1" max="1" width="5.7109375" style="0" customWidth="1"/>
    <col min="2" max="2" width="35.7109375" style="0" customWidth="1"/>
    <col min="3" max="5" width="16.7109375" style="0" customWidth="1"/>
    <col min="6" max="6" width="16.7109375" style="0" hidden="1" customWidth="1"/>
    <col min="7" max="7" width="16.7109375" style="0" customWidth="1"/>
    <col min="8" max="8" width="12.7109375" style="0" customWidth="1"/>
    <col min="9" max="9" width="16.7109375" style="70" customWidth="1"/>
    <col min="10" max="10" width="12.7109375" style="53" customWidth="1"/>
  </cols>
  <sheetData>
    <row r="1" spans="1:9" ht="30" customHeight="1">
      <c r="A1" s="60" t="s">
        <v>156</v>
      </c>
      <c r="D1" s="41" t="s">
        <v>161</v>
      </c>
      <c r="I1" s="69" t="s">
        <v>157</v>
      </c>
    </row>
    <row r="2" ht="30" customHeight="1">
      <c r="D2" s="41" t="s">
        <v>162</v>
      </c>
    </row>
    <row r="3" ht="30" customHeight="1"/>
    <row r="5" spans="3:10" ht="12.75">
      <c r="C5" s="2"/>
      <c r="D5" s="2"/>
      <c r="E5" s="3" t="s">
        <v>153</v>
      </c>
      <c r="F5" s="3" t="s">
        <v>153</v>
      </c>
      <c r="G5" s="3" t="s">
        <v>153</v>
      </c>
      <c r="I5" s="71" t="s">
        <v>153</v>
      </c>
      <c r="J5" s="63" t="s">
        <v>153</v>
      </c>
    </row>
    <row r="6" spans="3:10" ht="12.75">
      <c r="C6" s="3" t="s">
        <v>143</v>
      </c>
      <c r="D6" s="3" t="s">
        <v>146</v>
      </c>
      <c r="E6" s="3" t="s">
        <v>6</v>
      </c>
      <c r="F6" s="3" t="s">
        <v>9</v>
      </c>
      <c r="G6" s="3" t="s">
        <v>9</v>
      </c>
      <c r="H6" s="1" t="s">
        <v>0</v>
      </c>
      <c r="I6" s="71" t="s">
        <v>158</v>
      </c>
      <c r="J6" s="63" t="s">
        <v>159</v>
      </c>
    </row>
    <row r="7" spans="1:10" ht="12.75">
      <c r="A7" s="1" t="s">
        <v>4</v>
      </c>
      <c r="B7" s="1" t="s">
        <v>1</v>
      </c>
      <c r="C7" s="3" t="s">
        <v>2</v>
      </c>
      <c r="D7" s="3" t="s">
        <v>5</v>
      </c>
      <c r="E7" s="3" t="s">
        <v>8</v>
      </c>
      <c r="F7" s="3" t="s">
        <v>8</v>
      </c>
      <c r="G7" s="3" t="s">
        <v>8</v>
      </c>
      <c r="H7" s="1" t="s">
        <v>3</v>
      </c>
      <c r="I7" s="71" t="s">
        <v>117</v>
      </c>
      <c r="J7" s="63" t="s">
        <v>117</v>
      </c>
    </row>
    <row r="8" spans="1:8" ht="12.75">
      <c r="A8" s="1"/>
      <c r="B8" s="1"/>
      <c r="C8" s="3"/>
      <c r="D8" s="3"/>
      <c r="E8" s="3"/>
      <c r="F8" s="3"/>
      <c r="G8" s="3"/>
      <c r="H8" s="1"/>
    </row>
    <row r="9" spans="1:8" ht="12.75">
      <c r="A9" s="1"/>
      <c r="B9" s="34" t="s">
        <v>68</v>
      </c>
      <c r="C9" s="3"/>
      <c r="D9" s="3"/>
      <c r="E9" s="3"/>
      <c r="F9" s="3"/>
      <c r="G9" s="3"/>
      <c r="H9" s="1"/>
    </row>
    <row r="10" spans="1:8" ht="12.75">
      <c r="A10" s="1"/>
      <c r="B10" s="1"/>
      <c r="C10" s="3"/>
      <c r="D10" s="3"/>
      <c r="E10" s="3"/>
      <c r="F10" s="3"/>
      <c r="G10" s="3"/>
      <c r="H10" s="1"/>
    </row>
    <row r="11" spans="1:8" ht="12.75">
      <c r="A11" s="1"/>
      <c r="B11" s="1"/>
      <c r="C11" s="3"/>
      <c r="D11" s="3"/>
      <c r="E11" s="3"/>
      <c r="F11" s="3"/>
      <c r="G11" s="3"/>
      <c r="H11" s="4"/>
    </row>
    <row r="12" spans="1:10" ht="12.75">
      <c r="A12" s="5"/>
      <c r="B12" s="6" t="s">
        <v>7</v>
      </c>
      <c r="C12" s="7"/>
      <c r="D12" s="7"/>
      <c r="E12" s="7"/>
      <c r="F12" s="7"/>
      <c r="G12" s="7"/>
      <c r="H12" s="8"/>
      <c r="I12" s="72"/>
      <c r="J12" s="64"/>
    </row>
    <row r="13" spans="1:10" s="26" customFormat="1" ht="12.75">
      <c r="A13" s="23"/>
      <c r="B13" s="24"/>
      <c r="C13" s="25"/>
      <c r="D13" s="25"/>
      <c r="E13" s="25"/>
      <c r="F13" s="25"/>
      <c r="G13" s="25"/>
      <c r="I13" s="73"/>
      <c r="J13" s="65"/>
    </row>
    <row r="14" spans="1:10" ht="12.75">
      <c r="A14" s="9">
        <v>1000</v>
      </c>
      <c r="B14" s="10" t="s">
        <v>10</v>
      </c>
      <c r="C14" s="2">
        <v>65</v>
      </c>
      <c r="D14" s="11">
        <v>65</v>
      </c>
      <c r="E14" s="11">
        <v>65</v>
      </c>
      <c r="F14" s="11"/>
      <c r="G14" s="11">
        <v>65</v>
      </c>
      <c r="H14" s="12">
        <f>(E14/D14)-1</f>
        <v>0</v>
      </c>
      <c r="I14" s="70">
        <v>0.01</v>
      </c>
      <c r="J14" s="53">
        <v>0</v>
      </c>
    </row>
    <row r="15" spans="1:10" ht="12.75">
      <c r="A15" s="9">
        <v>1001</v>
      </c>
      <c r="B15" s="10" t="s">
        <v>11</v>
      </c>
      <c r="C15" s="2">
        <v>78.06</v>
      </c>
      <c r="D15" s="11">
        <v>80</v>
      </c>
      <c r="E15" s="11">
        <v>80</v>
      </c>
      <c r="F15" s="11"/>
      <c r="G15" s="11">
        <v>80</v>
      </c>
      <c r="H15" s="12">
        <f>(E15/D15)-1</f>
        <v>0</v>
      </c>
      <c r="I15" s="70">
        <v>0.02</v>
      </c>
      <c r="J15" s="53">
        <v>0</v>
      </c>
    </row>
    <row r="16" spans="1:10" ht="13.5" thickBot="1">
      <c r="A16" s="13"/>
      <c r="B16" s="13"/>
      <c r="C16" s="14"/>
      <c r="D16" s="14"/>
      <c r="E16" s="14"/>
      <c r="F16" s="14"/>
      <c r="G16" s="14"/>
      <c r="H16" s="15"/>
      <c r="I16" s="74"/>
      <c r="J16" s="51"/>
    </row>
    <row r="17" spans="1:8" ht="12.75">
      <c r="A17" s="16"/>
      <c r="B17" s="16"/>
      <c r="C17" s="17"/>
      <c r="D17" s="17"/>
      <c r="E17" s="17"/>
      <c r="F17" s="17"/>
      <c r="G17" s="17"/>
      <c r="H17" s="12"/>
    </row>
    <row r="18" spans="1:10" ht="12.75">
      <c r="A18" s="18"/>
      <c r="B18" s="19" t="s">
        <v>12</v>
      </c>
      <c r="C18" s="20">
        <f>SUM(C14:C16)</f>
        <v>143.06</v>
      </c>
      <c r="D18" s="20">
        <f>SUM(D14:D16)</f>
        <v>145</v>
      </c>
      <c r="E18" s="20">
        <f>SUM(E14:E16)</f>
        <v>145</v>
      </c>
      <c r="F18" s="20">
        <f>SUM(F14:F16)</f>
        <v>0</v>
      </c>
      <c r="G18" s="20">
        <f>SUM(G14:G16)</f>
        <v>145</v>
      </c>
      <c r="H18" s="12">
        <f>(E18/D18)-1</f>
        <v>0</v>
      </c>
      <c r="I18" s="46">
        <f>SUM(I14:I16)</f>
        <v>0.03</v>
      </c>
      <c r="J18" s="52">
        <f>SUM(J14:J16)</f>
        <v>0</v>
      </c>
    </row>
    <row r="20" spans="1:10" ht="12.75">
      <c r="A20" s="5"/>
      <c r="B20" s="6" t="s">
        <v>13</v>
      </c>
      <c r="C20" s="7"/>
      <c r="D20" s="7"/>
      <c r="E20" s="7"/>
      <c r="F20" s="7"/>
      <c r="G20" s="7"/>
      <c r="H20" s="8"/>
      <c r="I20" s="72"/>
      <c r="J20" s="64"/>
    </row>
    <row r="21" spans="1:10" s="26" customFormat="1" ht="12.75">
      <c r="A21" s="23"/>
      <c r="B21" s="24"/>
      <c r="C21" s="25"/>
      <c r="D21" s="25"/>
      <c r="E21" s="25"/>
      <c r="F21" s="25"/>
      <c r="G21" s="25"/>
      <c r="I21" s="73"/>
      <c r="J21" s="65"/>
    </row>
    <row r="22" spans="1:10" ht="12.75">
      <c r="A22" s="9">
        <v>1020</v>
      </c>
      <c r="B22" s="10" t="s">
        <v>10</v>
      </c>
      <c r="C22" s="2">
        <v>3950</v>
      </c>
      <c r="D22" s="11">
        <v>3950</v>
      </c>
      <c r="E22" s="11">
        <v>3950</v>
      </c>
      <c r="F22" s="11"/>
      <c r="G22" s="11">
        <v>3950</v>
      </c>
      <c r="H22" s="12">
        <f>(E22/D22)-1</f>
        <v>0</v>
      </c>
      <c r="I22" s="70">
        <v>0.88</v>
      </c>
      <c r="J22" s="53">
        <v>0.0001</v>
      </c>
    </row>
    <row r="23" spans="1:10" ht="12.75">
      <c r="A23" s="9">
        <v>1021</v>
      </c>
      <c r="B23" s="10" t="s">
        <v>14</v>
      </c>
      <c r="C23" s="2"/>
      <c r="D23" s="11">
        <v>0</v>
      </c>
      <c r="E23" s="11">
        <v>0</v>
      </c>
      <c r="F23" s="11"/>
      <c r="G23" s="11">
        <v>0</v>
      </c>
      <c r="H23" s="12">
        <v>0</v>
      </c>
      <c r="I23" s="70">
        <v>0</v>
      </c>
      <c r="J23" s="53">
        <v>0</v>
      </c>
    </row>
    <row r="24" spans="1:10" ht="12.75">
      <c r="A24" s="23">
        <v>1022</v>
      </c>
      <c r="B24" s="30" t="s">
        <v>11</v>
      </c>
      <c r="C24" s="25">
        <v>10234.3</v>
      </c>
      <c r="D24" s="55">
        <v>1900</v>
      </c>
      <c r="E24" s="55">
        <v>1900</v>
      </c>
      <c r="F24" s="55"/>
      <c r="G24" s="55">
        <v>1900</v>
      </c>
      <c r="H24" s="56">
        <f>(E24/D24)-1</f>
        <v>0</v>
      </c>
      <c r="I24" s="70">
        <v>0.42</v>
      </c>
      <c r="J24" s="53">
        <v>0.0001</v>
      </c>
    </row>
    <row r="25" spans="1:10" ht="12.75">
      <c r="A25" s="9">
        <v>1023</v>
      </c>
      <c r="B25" s="10" t="s">
        <v>15</v>
      </c>
      <c r="C25" s="2"/>
      <c r="D25" s="22">
        <v>0</v>
      </c>
      <c r="E25" s="22">
        <v>0</v>
      </c>
      <c r="F25" s="22"/>
      <c r="G25" s="22">
        <v>0</v>
      </c>
      <c r="H25" s="12">
        <v>0</v>
      </c>
      <c r="I25" s="70">
        <v>0</v>
      </c>
      <c r="J25" s="53">
        <v>0</v>
      </c>
    </row>
    <row r="26" spans="1:10" ht="12.75">
      <c r="A26" s="9">
        <v>1024</v>
      </c>
      <c r="B26" s="10" t="s">
        <v>16</v>
      </c>
      <c r="C26" s="2"/>
      <c r="D26" s="22">
        <v>0</v>
      </c>
      <c r="E26" s="22">
        <v>0</v>
      </c>
      <c r="F26" s="22"/>
      <c r="G26" s="22">
        <v>0</v>
      </c>
      <c r="H26" s="12">
        <v>0</v>
      </c>
      <c r="I26" s="70">
        <v>0</v>
      </c>
      <c r="J26" s="53">
        <v>0</v>
      </c>
    </row>
    <row r="27" spans="1:10" ht="13.5" thickBot="1">
      <c r="A27" s="13"/>
      <c r="B27" s="13"/>
      <c r="C27" s="14"/>
      <c r="D27" s="14"/>
      <c r="E27" s="14"/>
      <c r="F27" s="14"/>
      <c r="G27" s="14"/>
      <c r="H27" s="15"/>
      <c r="I27" s="74"/>
      <c r="J27" s="51"/>
    </row>
    <row r="28" spans="1:8" ht="12.75">
      <c r="A28" s="16"/>
      <c r="B28" s="16"/>
      <c r="C28" s="17"/>
      <c r="D28" s="17"/>
      <c r="E28" s="17"/>
      <c r="F28" s="17"/>
      <c r="G28" s="17"/>
      <c r="H28" s="12"/>
    </row>
    <row r="29" spans="1:10" ht="12.75">
      <c r="A29" s="18"/>
      <c r="B29" s="19" t="s">
        <v>12</v>
      </c>
      <c r="C29" s="20">
        <f>SUM(C22:C27)</f>
        <v>14184.3</v>
      </c>
      <c r="D29" s="20">
        <f>SUM(D22:D27)</f>
        <v>5850</v>
      </c>
      <c r="E29" s="20">
        <f>SUM(E22:E27)</f>
        <v>5850</v>
      </c>
      <c r="F29" s="20">
        <f>SUM(F22:F27)</f>
        <v>0</v>
      </c>
      <c r="G29" s="20">
        <f>SUM(G22:G27)</f>
        <v>5850</v>
      </c>
      <c r="H29" s="12">
        <f>(E29/D29)-1</f>
        <v>0</v>
      </c>
      <c r="I29" s="46">
        <f>SUM(I22:I27)</f>
        <v>1.3</v>
      </c>
      <c r="J29" s="52">
        <f>SUM(J22:J27)</f>
        <v>0.0002</v>
      </c>
    </row>
    <row r="31" spans="1:10" ht="12.75">
      <c r="A31" s="5"/>
      <c r="B31" s="6" t="s">
        <v>6</v>
      </c>
      <c r="C31" s="7"/>
      <c r="D31" s="7"/>
      <c r="E31" s="7"/>
      <c r="F31" s="7"/>
      <c r="G31" s="7"/>
      <c r="H31" s="8"/>
      <c r="I31" s="72"/>
      <c r="J31" s="64"/>
    </row>
    <row r="32" spans="1:10" s="26" customFormat="1" ht="12.75">
      <c r="A32" s="23"/>
      <c r="B32" s="24"/>
      <c r="C32" s="25"/>
      <c r="D32" s="25"/>
      <c r="E32" s="25"/>
      <c r="F32" s="25"/>
      <c r="G32" s="25"/>
      <c r="I32" s="73"/>
      <c r="J32" s="65"/>
    </row>
    <row r="33" spans="1:10" ht="12.75">
      <c r="A33" s="9">
        <v>1030</v>
      </c>
      <c r="B33" s="10" t="s">
        <v>10</v>
      </c>
      <c r="C33" s="2">
        <v>169012</v>
      </c>
      <c r="D33" s="27">
        <v>172069</v>
      </c>
      <c r="E33" s="27">
        <v>179021</v>
      </c>
      <c r="F33" s="59"/>
      <c r="G33" s="27">
        <v>179021</v>
      </c>
      <c r="H33" s="12">
        <f>(E33/D33)-1</f>
        <v>0.04040239671294654</v>
      </c>
      <c r="I33" s="70">
        <v>39.9</v>
      </c>
      <c r="J33" s="53">
        <v>0.0058</v>
      </c>
    </row>
    <row r="34" spans="1:10" ht="12.75">
      <c r="A34" s="9">
        <v>1031</v>
      </c>
      <c r="B34" s="10" t="s">
        <v>14</v>
      </c>
      <c r="C34" s="2">
        <v>50142.24</v>
      </c>
      <c r="D34" s="11">
        <v>56345</v>
      </c>
      <c r="E34" s="11">
        <v>80785</v>
      </c>
      <c r="F34" s="11"/>
      <c r="G34" s="11">
        <v>80785</v>
      </c>
      <c r="H34" s="12">
        <f>(E34/D34)-1</f>
        <v>0.43375632265507136</v>
      </c>
      <c r="I34" s="70">
        <v>18</v>
      </c>
      <c r="J34" s="53">
        <v>0.0026</v>
      </c>
    </row>
    <row r="35" spans="1:10" ht="12.75">
      <c r="A35" s="23">
        <v>1032</v>
      </c>
      <c r="B35" s="30" t="s">
        <v>11</v>
      </c>
      <c r="C35" s="25">
        <v>4142.42</v>
      </c>
      <c r="D35" s="55">
        <v>2800</v>
      </c>
      <c r="E35" s="55">
        <v>3000</v>
      </c>
      <c r="F35" s="55"/>
      <c r="G35" s="55">
        <v>3000</v>
      </c>
      <c r="H35" s="56">
        <f>(E35/D35)-1</f>
        <v>0.0714285714285714</v>
      </c>
      <c r="I35" s="70">
        <v>0.67</v>
      </c>
      <c r="J35" s="53">
        <v>0.0001</v>
      </c>
    </row>
    <row r="36" spans="1:10" ht="12.75">
      <c r="A36" s="23">
        <v>1033</v>
      </c>
      <c r="B36" s="30" t="s">
        <v>15</v>
      </c>
      <c r="C36" s="25">
        <v>0</v>
      </c>
      <c r="D36" s="55">
        <v>0</v>
      </c>
      <c r="E36" s="55">
        <v>0</v>
      </c>
      <c r="F36" s="55"/>
      <c r="G36" s="55">
        <v>0</v>
      </c>
      <c r="H36" s="56">
        <v>0</v>
      </c>
      <c r="I36" s="70">
        <v>0</v>
      </c>
      <c r="J36" s="53">
        <v>0</v>
      </c>
    </row>
    <row r="37" spans="1:10" ht="12.75">
      <c r="A37" s="9">
        <v>1034</v>
      </c>
      <c r="B37" s="10" t="s">
        <v>145</v>
      </c>
      <c r="C37" s="2">
        <v>0</v>
      </c>
      <c r="D37" s="22">
        <v>0</v>
      </c>
      <c r="E37" s="22">
        <v>0</v>
      </c>
      <c r="F37" s="22"/>
      <c r="G37" s="22">
        <v>0</v>
      </c>
      <c r="H37" s="12">
        <v>0</v>
      </c>
      <c r="I37" s="70">
        <v>0</v>
      </c>
      <c r="J37" s="53">
        <v>0</v>
      </c>
    </row>
    <row r="38" spans="1:10" ht="13.5" thickBot="1">
      <c r="A38" s="13"/>
      <c r="B38" s="13"/>
      <c r="C38" s="14"/>
      <c r="D38" s="14"/>
      <c r="E38" s="14"/>
      <c r="F38" s="14"/>
      <c r="G38" s="14"/>
      <c r="H38" s="15"/>
      <c r="I38" s="74"/>
      <c r="J38" s="51"/>
    </row>
    <row r="39" spans="1:8" ht="12.75">
      <c r="A39" s="16"/>
      <c r="B39" s="16"/>
      <c r="C39" s="17"/>
      <c r="D39" s="17"/>
      <c r="E39" s="17"/>
      <c r="F39" s="17"/>
      <c r="G39" s="17"/>
      <c r="H39" s="12"/>
    </row>
    <row r="40" spans="1:10" ht="12.75">
      <c r="A40" s="18"/>
      <c r="B40" s="19" t="s">
        <v>12</v>
      </c>
      <c r="C40" s="20">
        <f>SUM(C33:C38)</f>
        <v>223296.66</v>
      </c>
      <c r="D40" s="20">
        <f>SUM(D33:D38)</f>
        <v>231214</v>
      </c>
      <c r="E40" s="20">
        <f>SUM(E33:E38)</f>
        <v>262806</v>
      </c>
      <c r="F40" s="20">
        <f>SUM(F33:F38)</f>
        <v>0</v>
      </c>
      <c r="G40" s="20">
        <f>SUM(G33:G38)</f>
        <v>262806</v>
      </c>
      <c r="H40" s="12">
        <f>(E40/D40)-1</f>
        <v>0.1366353248505714</v>
      </c>
      <c r="I40" s="46">
        <f>SUM(I33:I38)</f>
        <v>58.57</v>
      </c>
      <c r="J40" s="52">
        <f>SUM(J33:J38)</f>
        <v>0.008499999999999999</v>
      </c>
    </row>
    <row r="41" spans="1:8" ht="12.75">
      <c r="A41" s="18"/>
      <c r="B41" s="19"/>
      <c r="C41" s="20"/>
      <c r="D41" s="20"/>
      <c r="E41" s="20"/>
      <c r="F41" s="20"/>
      <c r="G41" s="20"/>
      <c r="H41" s="21"/>
    </row>
    <row r="42" spans="3:10" ht="12.75">
      <c r="C42" s="2"/>
      <c r="D42" s="2"/>
      <c r="E42" s="3" t="s">
        <v>153</v>
      </c>
      <c r="F42" s="3" t="s">
        <v>153</v>
      </c>
      <c r="G42" s="3" t="s">
        <v>153</v>
      </c>
      <c r="I42" s="71" t="s">
        <v>153</v>
      </c>
      <c r="J42" s="63" t="s">
        <v>153</v>
      </c>
    </row>
    <row r="43" spans="3:10" ht="12.75">
      <c r="C43" s="3" t="s">
        <v>143</v>
      </c>
      <c r="D43" s="3" t="s">
        <v>146</v>
      </c>
      <c r="E43" s="3" t="s">
        <v>6</v>
      </c>
      <c r="F43" s="3" t="s">
        <v>9</v>
      </c>
      <c r="G43" s="3" t="s">
        <v>9</v>
      </c>
      <c r="H43" s="1" t="s">
        <v>0</v>
      </c>
      <c r="I43" s="71" t="s">
        <v>158</v>
      </c>
      <c r="J43" s="63" t="s">
        <v>159</v>
      </c>
    </row>
    <row r="44" spans="1:10" ht="12.75">
      <c r="A44" s="1" t="s">
        <v>4</v>
      </c>
      <c r="B44" s="1" t="s">
        <v>1</v>
      </c>
      <c r="C44" s="3" t="s">
        <v>2</v>
      </c>
      <c r="D44" s="3" t="s">
        <v>5</v>
      </c>
      <c r="E44" s="3" t="s">
        <v>8</v>
      </c>
      <c r="F44" s="3" t="s">
        <v>8</v>
      </c>
      <c r="G44" s="3" t="s">
        <v>8</v>
      </c>
      <c r="H44" s="1" t="s">
        <v>3</v>
      </c>
      <c r="I44" s="71" t="s">
        <v>117</v>
      </c>
      <c r="J44" s="63" t="s">
        <v>117</v>
      </c>
    </row>
    <row r="47" spans="1:10" ht="12.75">
      <c r="A47" s="5"/>
      <c r="B47" s="6" t="s">
        <v>17</v>
      </c>
      <c r="C47" s="7"/>
      <c r="D47" s="7"/>
      <c r="E47" s="7"/>
      <c r="F47" s="7"/>
      <c r="G47" s="7"/>
      <c r="H47" s="8"/>
      <c r="I47" s="72"/>
      <c r="J47" s="64"/>
    </row>
    <row r="48" spans="1:10" s="26" customFormat="1" ht="12.75">
      <c r="A48" s="23"/>
      <c r="B48" s="24"/>
      <c r="C48" s="25"/>
      <c r="D48" s="25"/>
      <c r="E48" s="25"/>
      <c r="F48" s="25"/>
      <c r="G48" s="25"/>
      <c r="I48" s="73"/>
      <c r="J48" s="65"/>
    </row>
    <row r="49" spans="1:10" ht="12.75">
      <c r="A49" s="9">
        <v>1040</v>
      </c>
      <c r="B49" s="10" t="s">
        <v>11</v>
      </c>
      <c r="C49" s="2">
        <v>0</v>
      </c>
      <c r="D49" s="11">
        <v>0</v>
      </c>
      <c r="E49" s="11">
        <v>0</v>
      </c>
      <c r="F49" s="11"/>
      <c r="G49" s="11">
        <v>0</v>
      </c>
      <c r="H49" s="12">
        <v>0</v>
      </c>
      <c r="I49" s="70">
        <v>0</v>
      </c>
      <c r="J49" s="53">
        <v>0</v>
      </c>
    </row>
    <row r="50" spans="1:10" ht="12.75">
      <c r="A50" s="10">
        <v>1041</v>
      </c>
      <c r="B50" s="10" t="s">
        <v>18</v>
      </c>
      <c r="C50" s="2">
        <v>0</v>
      </c>
      <c r="D50" s="2">
        <v>150000</v>
      </c>
      <c r="E50" s="2">
        <v>150000</v>
      </c>
      <c r="F50" s="2"/>
      <c r="G50" s="2">
        <v>150000</v>
      </c>
      <c r="H50" s="12">
        <f>(E50/D50)-1</f>
        <v>0</v>
      </c>
      <c r="I50" s="70">
        <v>33.43</v>
      </c>
      <c r="J50" s="53">
        <v>0.0048</v>
      </c>
    </row>
    <row r="51" spans="1:10" ht="13.5" thickBot="1">
      <c r="A51" s="13"/>
      <c r="B51" s="13"/>
      <c r="C51" s="14"/>
      <c r="D51" s="14"/>
      <c r="E51" s="14"/>
      <c r="F51" s="14"/>
      <c r="G51" s="14"/>
      <c r="H51" s="15"/>
      <c r="I51" s="74"/>
      <c r="J51" s="51"/>
    </row>
    <row r="52" spans="1:8" ht="12.75">
      <c r="A52" s="16"/>
      <c r="B52" s="16"/>
      <c r="C52" s="17"/>
      <c r="D52" s="17"/>
      <c r="E52" s="17"/>
      <c r="F52" s="17"/>
      <c r="G52" s="17"/>
      <c r="H52" s="12"/>
    </row>
    <row r="53" spans="1:10" ht="12.75">
      <c r="A53" s="18"/>
      <c r="B53" s="19" t="s">
        <v>12</v>
      </c>
      <c r="C53" s="20">
        <f>SUM(C49:C51)</f>
        <v>0</v>
      </c>
      <c r="D53" s="20">
        <f>SUM(D49:D51)</f>
        <v>150000</v>
      </c>
      <c r="E53" s="20">
        <f>SUM(E49:E51)</f>
        <v>150000</v>
      </c>
      <c r="F53" s="20">
        <f>SUM(F49:F51)</f>
        <v>0</v>
      </c>
      <c r="G53" s="20">
        <f>SUM(G49:G51)</f>
        <v>150000</v>
      </c>
      <c r="H53" s="12">
        <f>(E53/D53)-1</f>
        <v>0</v>
      </c>
      <c r="I53" s="46">
        <f>SUM(I49:I51)</f>
        <v>33.43</v>
      </c>
      <c r="J53" s="52">
        <f>SUM(J49:J51)</f>
        <v>0.0048</v>
      </c>
    </row>
    <row r="55" spans="1:10" ht="12.75">
      <c r="A55" s="5"/>
      <c r="B55" s="6" t="s">
        <v>19</v>
      </c>
      <c r="C55" s="7"/>
      <c r="D55" s="7"/>
      <c r="E55" s="7"/>
      <c r="F55" s="7"/>
      <c r="G55" s="7"/>
      <c r="H55" s="8"/>
      <c r="I55" s="72"/>
      <c r="J55" s="64"/>
    </row>
    <row r="56" spans="1:10" s="26" customFormat="1" ht="12.75">
      <c r="A56" s="23"/>
      <c r="B56" s="24"/>
      <c r="C56" s="25"/>
      <c r="D56" s="25"/>
      <c r="E56" s="25"/>
      <c r="F56" s="25"/>
      <c r="G56" s="25"/>
      <c r="I56" s="73"/>
      <c r="J56" s="65"/>
    </row>
    <row r="57" spans="1:10" ht="12.75">
      <c r="A57" s="9">
        <v>1050</v>
      </c>
      <c r="B57" s="10" t="s">
        <v>10</v>
      </c>
      <c r="C57" s="28">
        <v>95683.72</v>
      </c>
      <c r="D57" s="27">
        <v>102080</v>
      </c>
      <c r="E57" s="27">
        <v>70227</v>
      </c>
      <c r="F57" s="27"/>
      <c r="G57" s="27">
        <v>70227</v>
      </c>
      <c r="H57" s="12">
        <f>(E57/D57)-1</f>
        <v>-0.3120395768025078</v>
      </c>
      <c r="I57" s="70">
        <v>15.66</v>
      </c>
      <c r="J57" s="53">
        <v>0.0023</v>
      </c>
    </row>
    <row r="58" spans="1:10" ht="12.75">
      <c r="A58" s="9">
        <v>1051</v>
      </c>
      <c r="B58" s="10" t="s">
        <v>14</v>
      </c>
      <c r="C58" s="2">
        <v>28821.5</v>
      </c>
      <c r="D58" s="11">
        <v>30697</v>
      </c>
      <c r="E58" s="11">
        <v>31780</v>
      </c>
      <c r="F58" s="11"/>
      <c r="G58" s="11">
        <v>31780</v>
      </c>
      <c r="H58" s="12">
        <f>(E58/D58)-1</f>
        <v>0.03528032055249697</v>
      </c>
      <c r="I58" s="70">
        <v>7.08</v>
      </c>
      <c r="J58" s="53">
        <v>0.001</v>
      </c>
    </row>
    <row r="59" spans="1:10" ht="12.75">
      <c r="A59" s="9">
        <v>1052</v>
      </c>
      <c r="B59" s="10" t="s">
        <v>11</v>
      </c>
      <c r="C59" s="2">
        <v>29098.06</v>
      </c>
      <c r="D59" s="11">
        <v>34900</v>
      </c>
      <c r="E59" s="11">
        <v>31600</v>
      </c>
      <c r="F59" s="11"/>
      <c r="G59" s="11">
        <v>31600</v>
      </c>
      <c r="H59" s="12">
        <f>(E59/D59)-1</f>
        <v>-0.09455587392550147</v>
      </c>
      <c r="I59" s="70">
        <v>7.04</v>
      </c>
      <c r="J59" s="53">
        <v>0.001</v>
      </c>
    </row>
    <row r="60" spans="1:10" ht="13.5" thickBot="1">
      <c r="A60" s="13"/>
      <c r="B60" s="13"/>
      <c r="C60" s="14"/>
      <c r="D60" s="14"/>
      <c r="E60" s="14"/>
      <c r="F60" s="14"/>
      <c r="G60" s="14"/>
      <c r="H60" s="15"/>
      <c r="I60" s="74"/>
      <c r="J60" s="51"/>
    </row>
    <row r="61" spans="1:8" ht="12.75">
      <c r="A61" s="16"/>
      <c r="B61" s="16"/>
      <c r="C61" s="17"/>
      <c r="D61" s="17"/>
      <c r="E61" s="17"/>
      <c r="F61" s="17"/>
      <c r="G61" s="17"/>
      <c r="H61" s="12"/>
    </row>
    <row r="62" spans="1:10" ht="12.75">
      <c r="A62" s="18"/>
      <c r="B62" s="19" t="s">
        <v>12</v>
      </c>
      <c r="C62" s="20">
        <f>SUM(C57:C60)</f>
        <v>153603.28</v>
      </c>
      <c r="D62" s="20">
        <f>SUM(D57:D60)</f>
        <v>167677</v>
      </c>
      <c r="E62" s="20">
        <f>SUM(E57:E60)</f>
        <v>133607</v>
      </c>
      <c r="F62" s="20">
        <f>SUM(F57:F60)</f>
        <v>0</v>
      </c>
      <c r="G62" s="20">
        <f>SUM(G57:G60)</f>
        <v>133607</v>
      </c>
      <c r="H62" s="12">
        <f>(E62/D62)-1</f>
        <v>-0.20318827269094752</v>
      </c>
      <c r="I62" s="46">
        <f>SUM(I57:I60)</f>
        <v>29.78</v>
      </c>
      <c r="J62" s="52">
        <f>SUM(J57:J60)</f>
        <v>0.0043</v>
      </c>
    </row>
    <row r="64" spans="1:10" ht="12.75">
      <c r="A64" s="5"/>
      <c r="B64" s="6" t="s">
        <v>20</v>
      </c>
      <c r="C64" s="7"/>
      <c r="D64" s="7"/>
      <c r="E64" s="7"/>
      <c r="F64" s="7"/>
      <c r="G64" s="7"/>
      <c r="H64" s="8"/>
      <c r="I64" s="72"/>
      <c r="J64" s="64"/>
    </row>
    <row r="65" spans="1:10" s="26" customFormat="1" ht="12.75">
      <c r="A65" s="23"/>
      <c r="B65" s="24"/>
      <c r="C65" s="25"/>
      <c r="D65" s="25"/>
      <c r="E65" s="25"/>
      <c r="F65" s="25"/>
      <c r="G65" s="25"/>
      <c r="I65" s="73"/>
      <c r="J65" s="65"/>
    </row>
    <row r="66" spans="1:10" ht="12.75">
      <c r="A66" s="9">
        <v>1060</v>
      </c>
      <c r="B66" s="10" t="s">
        <v>10</v>
      </c>
      <c r="C66" s="2">
        <v>75205</v>
      </c>
      <c r="D66" s="27">
        <v>77381</v>
      </c>
      <c r="E66" s="27">
        <v>79637</v>
      </c>
      <c r="F66" s="27"/>
      <c r="G66" s="27">
        <v>79637</v>
      </c>
      <c r="H66" s="12">
        <f>(E66/D66)-1</f>
        <v>0.02915444359726549</v>
      </c>
      <c r="I66" s="70">
        <v>17.76</v>
      </c>
      <c r="J66" s="53">
        <v>0.0026</v>
      </c>
    </row>
    <row r="67" spans="1:10" ht="12.75">
      <c r="A67" s="9">
        <v>1061</v>
      </c>
      <c r="B67" s="10" t="s">
        <v>14</v>
      </c>
      <c r="C67" s="2">
        <v>77198.31</v>
      </c>
      <c r="D67" s="11">
        <v>86570</v>
      </c>
      <c r="E67" s="11">
        <v>84950</v>
      </c>
      <c r="F67" s="11"/>
      <c r="G67" s="11">
        <v>84950</v>
      </c>
      <c r="H67" s="12">
        <f>(E67/D67)-1</f>
        <v>-0.018713180085479952</v>
      </c>
      <c r="I67" s="70">
        <v>18.93</v>
      </c>
      <c r="J67" s="53">
        <v>0.0027</v>
      </c>
    </row>
    <row r="68" spans="1:10" ht="12.75">
      <c r="A68" s="23">
        <v>1062</v>
      </c>
      <c r="B68" s="30" t="s">
        <v>11</v>
      </c>
      <c r="C68" s="25">
        <v>18906</v>
      </c>
      <c r="D68" s="55">
        <v>16860</v>
      </c>
      <c r="E68" s="55">
        <v>17475</v>
      </c>
      <c r="F68" s="55"/>
      <c r="G68" s="55">
        <v>17475</v>
      </c>
      <c r="H68" s="56">
        <f>(E68/D68)-1</f>
        <v>0.03647686832740216</v>
      </c>
      <c r="I68" s="70">
        <v>3.89</v>
      </c>
      <c r="J68" s="53">
        <v>0.0006</v>
      </c>
    </row>
    <row r="69" spans="1:10" ht="12.75">
      <c r="A69" s="9">
        <v>1063</v>
      </c>
      <c r="B69" s="10" t="s">
        <v>21</v>
      </c>
      <c r="C69" s="2">
        <v>0</v>
      </c>
      <c r="D69" s="22">
        <v>0</v>
      </c>
      <c r="E69" s="22">
        <v>0</v>
      </c>
      <c r="F69" s="22"/>
      <c r="G69" s="22">
        <v>0</v>
      </c>
      <c r="H69" s="12">
        <v>0</v>
      </c>
      <c r="I69" s="70">
        <v>0</v>
      </c>
      <c r="J69" s="53">
        <v>0</v>
      </c>
    </row>
    <row r="70" spans="1:10" ht="13.5" thickBot="1">
      <c r="A70" s="13"/>
      <c r="B70" s="13"/>
      <c r="C70" s="14"/>
      <c r="D70" s="14"/>
      <c r="E70" s="14"/>
      <c r="F70" s="14"/>
      <c r="G70" s="14"/>
      <c r="H70" s="15"/>
      <c r="I70" s="74"/>
      <c r="J70" s="51"/>
    </row>
    <row r="71" spans="1:8" ht="12.75">
      <c r="A71" s="16"/>
      <c r="B71" s="16"/>
      <c r="C71" s="17"/>
      <c r="D71" s="17"/>
      <c r="E71" s="17"/>
      <c r="F71" s="17"/>
      <c r="G71" s="17"/>
      <c r="H71" s="12"/>
    </row>
    <row r="72" spans="1:10" ht="12.75">
      <c r="A72" s="18"/>
      <c r="B72" s="19" t="s">
        <v>12</v>
      </c>
      <c r="C72" s="20">
        <f>SUM(C66:C70)</f>
        <v>171309.31</v>
      </c>
      <c r="D72" s="20">
        <f>SUM(D66:D70)</f>
        <v>180811</v>
      </c>
      <c r="E72" s="20">
        <f>SUM(E66:E70)</f>
        <v>182062</v>
      </c>
      <c r="F72" s="20">
        <f>SUM(F66:F70)</f>
        <v>0</v>
      </c>
      <c r="G72" s="20">
        <f>SUM(G66:G70)</f>
        <v>182062</v>
      </c>
      <c r="H72" s="12">
        <f>(E72/D72)-1</f>
        <v>0.006918826841287418</v>
      </c>
      <c r="I72" s="46">
        <f>SUM(I66:I70)</f>
        <v>40.58</v>
      </c>
      <c r="J72" s="52">
        <f>SUM(J66:J70)</f>
        <v>0.0059</v>
      </c>
    </row>
    <row r="74" spans="1:10" ht="12.75">
      <c r="A74" s="5"/>
      <c r="B74" s="6" t="s">
        <v>22</v>
      </c>
      <c r="C74" s="7"/>
      <c r="D74" s="7"/>
      <c r="E74" s="7"/>
      <c r="F74" s="7"/>
      <c r="G74" s="7"/>
      <c r="H74" s="8"/>
      <c r="I74" s="72"/>
      <c r="J74" s="64"/>
    </row>
    <row r="75" spans="1:10" s="26" customFormat="1" ht="12.75">
      <c r="A75" s="23"/>
      <c r="B75" s="24"/>
      <c r="C75" s="25"/>
      <c r="D75" s="25"/>
      <c r="E75" s="25"/>
      <c r="F75" s="25"/>
      <c r="G75" s="25"/>
      <c r="I75" s="73"/>
      <c r="J75" s="65"/>
    </row>
    <row r="76" spans="1:10" ht="12.75">
      <c r="A76" s="9">
        <v>1070</v>
      </c>
      <c r="B76" s="10" t="s">
        <v>10</v>
      </c>
      <c r="C76" s="2">
        <v>67713.07</v>
      </c>
      <c r="D76" s="11">
        <v>70276</v>
      </c>
      <c r="E76" s="11">
        <v>77719</v>
      </c>
      <c r="F76" s="27"/>
      <c r="G76" s="11">
        <v>77719</v>
      </c>
      <c r="H76" s="12">
        <f>(E76/D76)-1</f>
        <v>0.1059109795662816</v>
      </c>
      <c r="I76" s="70">
        <v>17.32</v>
      </c>
      <c r="J76" s="53">
        <v>0.0025</v>
      </c>
    </row>
    <row r="77" spans="1:10" ht="12.75">
      <c r="A77" s="9">
        <v>1071</v>
      </c>
      <c r="B77" s="10" t="s">
        <v>14</v>
      </c>
      <c r="C77" s="2">
        <v>103230.3</v>
      </c>
      <c r="D77" s="11">
        <v>105356</v>
      </c>
      <c r="E77" s="11">
        <v>95229</v>
      </c>
      <c r="F77" s="11"/>
      <c r="G77" s="11">
        <v>95229</v>
      </c>
      <c r="H77" s="12">
        <f>(E77/D77)-1</f>
        <v>-0.09612172064239344</v>
      </c>
      <c r="I77" s="70">
        <v>21.22</v>
      </c>
      <c r="J77" s="53">
        <v>0.0031</v>
      </c>
    </row>
    <row r="78" spans="1:10" ht="12.75">
      <c r="A78" s="23">
        <v>1072</v>
      </c>
      <c r="B78" s="30" t="s">
        <v>11</v>
      </c>
      <c r="C78" s="25">
        <v>27975.08</v>
      </c>
      <c r="D78" s="57">
        <v>29807</v>
      </c>
      <c r="E78" s="57">
        <v>18840</v>
      </c>
      <c r="F78" s="55"/>
      <c r="G78" s="57">
        <v>18840</v>
      </c>
      <c r="H78" s="56">
        <f>(E78/D78)-1</f>
        <v>-0.3679337068473848</v>
      </c>
      <c r="I78" s="70">
        <v>4.2</v>
      </c>
      <c r="J78" s="53">
        <v>0.0006</v>
      </c>
    </row>
    <row r="79" spans="1:10" ht="12.75">
      <c r="A79" s="9">
        <v>1073</v>
      </c>
      <c r="B79" s="10" t="s">
        <v>23</v>
      </c>
      <c r="C79" s="2">
        <v>4349</v>
      </c>
      <c r="D79" s="11">
        <v>8100</v>
      </c>
      <c r="E79" s="11">
        <v>8100</v>
      </c>
      <c r="F79" s="11"/>
      <c r="G79" s="11">
        <v>8100</v>
      </c>
      <c r="H79" s="12">
        <f>(E79/D79)-1</f>
        <v>0</v>
      </c>
      <c r="I79" s="70">
        <v>1.81</v>
      </c>
      <c r="J79" s="53">
        <v>0.0003</v>
      </c>
    </row>
    <row r="80" spans="1:10" ht="12.75">
      <c r="A80" s="9">
        <v>1074</v>
      </c>
      <c r="B80" s="10" t="s">
        <v>24</v>
      </c>
      <c r="C80" s="2">
        <v>2500</v>
      </c>
      <c r="D80" s="22">
        <v>2500</v>
      </c>
      <c r="E80" s="22">
        <v>2500</v>
      </c>
      <c r="F80" s="22"/>
      <c r="G80" s="22">
        <v>2500</v>
      </c>
      <c r="H80" s="12">
        <f>(E80/D80)-1</f>
        <v>0</v>
      </c>
      <c r="I80" s="70">
        <v>0.56</v>
      </c>
      <c r="J80" s="53">
        <v>0.0001</v>
      </c>
    </row>
    <row r="81" spans="1:10" ht="13.5" thickBot="1">
      <c r="A81" s="13"/>
      <c r="B81" s="13"/>
      <c r="C81" s="14"/>
      <c r="D81" s="14"/>
      <c r="E81" s="14"/>
      <c r="F81" s="14"/>
      <c r="G81" s="14"/>
      <c r="H81" s="15"/>
      <c r="I81" s="74"/>
      <c r="J81" s="51"/>
    </row>
    <row r="82" spans="1:8" ht="12.75">
      <c r="A82" s="16"/>
      <c r="B82" s="16"/>
      <c r="C82" s="17"/>
      <c r="D82" s="17"/>
      <c r="E82" s="17"/>
      <c r="F82" s="17"/>
      <c r="G82" s="17"/>
      <c r="H82" s="12"/>
    </row>
    <row r="83" spans="1:10" ht="12.75">
      <c r="A83" s="18"/>
      <c r="B83" s="19" t="s">
        <v>12</v>
      </c>
      <c r="C83" s="20">
        <f>SUM(C76:C81)</f>
        <v>205767.45</v>
      </c>
      <c r="D83" s="20">
        <f>SUM(D76:D81)</f>
        <v>216039</v>
      </c>
      <c r="E83" s="20">
        <f>SUM(E76:E81)</f>
        <v>202388</v>
      </c>
      <c r="F83" s="20">
        <f>SUM(F76:F81)</f>
        <v>0</v>
      </c>
      <c r="G83" s="20">
        <f>SUM(G76:G81)</f>
        <v>202388</v>
      </c>
      <c r="H83" s="12">
        <f>(E83/D83)-1</f>
        <v>-0.06318766519008145</v>
      </c>
      <c r="I83" s="46">
        <f>SUM(I76:I81)</f>
        <v>45.11000000000001</v>
      </c>
      <c r="J83" s="52">
        <f>SUM(J76:J81)</f>
        <v>0.0066</v>
      </c>
    </row>
    <row r="85" spans="3:10" ht="12.75">
      <c r="C85" s="2"/>
      <c r="D85" s="2"/>
      <c r="E85" s="3" t="s">
        <v>153</v>
      </c>
      <c r="F85" s="3" t="s">
        <v>153</v>
      </c>
      <c r="G85" s="3" t="s">
        <v>153</v>
      </c>
      <c r="I85" s="71" t="s">
        <v>153</v>
      </c>
      <c r="J85" s="63" t="s">
        <v>153</v>
      </c>
    </row>
    <row r="86" spans="3:10" ht="12.75">
      <c r="C86" s="3" t="s">
        <v>143</v>
      </c>
      <c r="D86" s="3" t="s">
        <v>146</v>
      </c>
      <c r="E86" s="3" t="s">
        <v>6</v>
      </c>
      <c r="F86" s="3" t="s">
        <v>9</v>
      </c>
      <c r="G86" s="3" t="s">
        <v>9</v>
      </c>
      <c r="H86" s="1" t="s">
        <v>0</v>
      </c>
      <c r="I86" s="71" t="s">
        <v>158</v>
      </c>
      <c r="J86" s="63" t="s">
        <v>159</v>
      </c>
    </row>
    <row r="87" spans="1:10" ht="12.75">
      <c r="A87" s="1" t="s">
        <v>4</v>
      </c>
      <c r="B87" s="1" t="s">
        <v>1</v>
      </c>
      <c r="C87" s="3" t="s">
        <v>2</v>
      </c>
      <c r="D87" s="3" t="s">
        <v>5</v>
      </c>
      <c r="E87" s="3" t="s">
        <v>8</v>
      </c>
      <c r="F87" s="3" t="s">
        <v>8</v>
      </c>
      <c r="G87" s="3" t="s">
        <v>8</v>
      </c>
      <c r="H87" s="1" t="s">
        <v>3</v>
      </c>
      <c r="I87" s="71" t="s">
        <v>117</v>
      </c>
      <c r="J87" s="63" t="s">
        <v>117</v>
      </c>
    </row>
    <row r="90" spans="1:10" ht="12.75">
      <c r="A90" s="5"/>
      <c r="B90" s="6" t="s">
        <v>25</v>
      </c>
      <c r="C90" s="7"/>
      <c r="D90" s="7"/>
      <c r="E90" s="7"/>
      <c r="F90" s="7"/>
      <c r="G90" s="7"/>
      <c r="H90" s="8"/>
      <c r="I90" s="72"/>
      <c r="J90" s="64"/>
    </row>
    <row r="91" spans="1:8" ht="12.75">
      <c r="A91" s="23"/>
      <c r="B91" s="24"/>
      <c r="C91" s="25"/>
      <c r="D91" s="25"/>
      <c r="E91" s="25"/>
      <c r="F91" s="25"/>
      <c r="G91" s="25"/>
      <c r="H91" s="26"/>
    </row>
    <row r="92" spans="1:10" ht="12.75">
      <c r="A92" s="9">
        <v>1080</v>
      </c>
      <c r="B92" s="10" t="s">
        <v>11</v>
      </c>
      <c r="C92" s="2">
        <v>72146</v>
      </c>
      <c r="D92" s="11">
        <v>90000</v>
      </c>
      <c r="E92" s="11">
        <v>90000</v>
      </c>
      <c r="F92" s="11"/>
      <c r="G92" s="11">
        <v>90000</v>
      </c>
      <c r="H92" s="12">
        <f>(E92/D92)-1</f>
        <v>0</v>
      </c>
      <c r="I92" s="70">
        <v>20.06</v>
      </c>
      <c r="J92" s="53">
        <v>0.0029</v>
      </c>
    </row>
    <row r="93" spans="1:10" ht="13.5" thickBot="1">
      <c r="A93" s="13"/>
      <c r="B93" s="13"/>
      <c r="C93" s="14"/>
      <c r="D93" s="14"/>
      <c r="E93" s="14"/>
      <c r="F93" s="14"/>
      <c r="G93" s="14"/>
      <c r="H93" s="15"/>
      <c r="I93" s="74"/>
      <c r="J93" s="51"/>
    </row>
    <row r="94" spans="1:8" ht="12.75">
      <c r="A94" s="16"/>
      <c r="B94" s="16"/>
      <c r="C94" s="17"/>
      <c r="D94" s="17"/>
      <c r="E94" s="17"/>
      <c r="F94" s="17"/>
      <c r="G94" s="17"/>
      <c r="H94" s="12"/>
    </row>
    <row r="95" spans="1:10" ht="12.75">
      <c r="A95" s="18"/>
      <c r="B95" s="19" t="s">
        <v>12</v>
      </c>
      <c r="C95" s="20">
        <f>SUM(C92:C93)</f>
        <v>72146</v>
      </c>
      <c r="D95" s="20">
        <f>SUM(D92:D93)</f>
        <v>90000</v>
      </c>
      <c r="E95" s="20">
        <f>SUM(E92:E93)</f>
        <v>90000</v>
      </c>
      <c r="F95" s="20">
        <f>SUM(F92:F93)</f>
        <v>0</v>
      </c>
      <c r="G95" s="20">
        <f>SUM(G92:G93)</f>
        <v>90000</v>
      </c>
      <c r="H95" s="12">
        <f>(E95/D95)-1</f>
        <v>0</v>
      </c>
      <c r="I95" s="46">
        <f>SUM(I92:I93)</f>
        <v>20.06</v>
      </c>
      <c r="J95" s="52">
        <f>SUM(J92:J93)</f>
        <v>0.0029</v>
      </c>
    </row>
    <row r="97" spans="1:10" ht="12.75">
      <c r="A97" s="5"/>
      <c r="B97" s="6" t="s">
        <v>138</v>
      </c>
      <c r="C97" s="7"/>
      <c r="D97" s="7"/>
      <c r="E97" s="7"/>
      <c r="F97" s="7"/>
      <c r="G97" s="7"/>
      <c r="H97" s="8"/>
      <c r="I97" s="72"/>
      <c r="J97" s="64"/>
    </row>
    <row r="98" spans="1:8" ht="12.75">
      <c r="A98" s="23"/>
      <c r="B98" s="24"/>
      <c r="C98" s="25"/>
      <c r="D98" s="25"/>
      <c r="E98" s="25"/>
      <c r="F98" s="25"/>
      <c r="G98" s="25"/>
      <c r="H98" s="26"/>
    </row>
    <row r="99" spans="1:10" ht="12.75">
      <c r="A99" s="9">
        <v>1090</v>
      </c>
      <c r="B99" s="10" t="s">
        <v>26</v>
      </c>
      <c r="C99" s="2">
        <v>47804</v>
      </c>
      <c r="D99" s="11">
        <v>49470</v>
      </c>
      <c r="E99" s="11">
        <v>68624</v>
      </c>
      <c r="F99" s="11"/>
      <c r="G99" s="11">
        <v>68624</v>
      </c>
      <c r="H99" s="12">
        <f>(E99/D99)-1</f>
        <v>0.38718415201131995</v>
      </c>
      <c r="I99" s="70">
        <v>15.29</v>
      </c>
      <c r="J99" s="53">
        <v>0.0022</v>
      </c>
    </row>
    <row r="100" spans="1:10" ht="12.75">
      <c r="A100" s="9">
        <v>1091</v>
      </c>
      <c r="B100" s="10" t="s">
        <v>11</v>
      </c>
      <c r="C100" s="2">
        <v>3214.86</v>
      </c>
      <c r="D100" s="11">
        <v>3475</v>
      </c>
      <c r="E100" s="11">
        <v>4750</v>
      </c>
      <c r="F100" s="11"/>
      <c r="G100" s="11">
        <v>4750</v>
      </c>
      <c r="H100" s="12">
        <f>(E100/D100)-1</f>
        <v>0.3669064748201438</v>
      </c>
      <c r="I100" s="70">
        <v>1.06</v>
      </c>
      <c r="J100" s="53">
        <v>0.0002</v>
      </c>
    </row>
    <row r="101" spans="1:10" ht="13.5" thickBot="1">
      <c r="A101" s="13"/>
      <c r="B101" s="13"/>
      <c r="C101" s="14"/>
      <c r="D101" s="14"/>
      <c r="E101" s="14"/>
      <c r="F101" s="14"/>
      <c r="G101" s="14"/>
      <c r="H101" s="15"/>
      <c r="I101" s="74"/>
      <c r="J101" s="51"/>
    </row>
    <row r="102" spans="1:8" ht="12.75">
      <c r="A102" s="16"/>
      <c r="B102" s="16"/>
      <c r="C102" s="17"/>
      <c r="D102" s="17"/>
      <c r="E102" s="17"/>
      <c r="F102" s="17"/>
      <c r="G102" s="17"/>
      <c r="H102" s="12"/>
    </row>
    <row r="103" spans="1:10" ht="12.75">
      <c r="A103" s="18"/>
      <c r="B103" s="19" t="s">
        <v>12</v>
      </c>
      <c r="C103" s="20">
        <f>SUM(C99:C101)</f>
        <v>51018.86</v>
      </c>
      <c r="D103" s="20">
        <f>SUM(D99:D101)</f>
        <v>52945</v>
      </c>
      <c r="E103" s="20">
        <f>SUM(E99:E101)</f>
        <v>73374</v>
      </c>
      <c r="F103" s="20">
        <f>SUM(F99:F101)</f>
        <v>0</v>
      </c>
      <c r="G103" s="20">
        <f>SUM(G99:G101)</f>
        <v>73374</v>
      </c>
      <c r="H103" s="12">
        <f>(E103/D103)-1</f>
        <v>0.38585324393238274</v>
      </c>
      <c r="I103" s="46">
        <f>SUM(I99:I101)</f>
        <v>16.349999999999998</v>
      </c>
      <c r="J103" s="52">
        <f>SUM(J99:J101)</f>
        <v>0.0024000000000000002</v>
      </c>
    </row>
    <row r="105" spans="1:10" ht="12.75">
      <c r="A105" s="5"/>
      <c r="B105" s="6" t="s">
        <v>139</v>
      </c>
      <c r="C105" s="7"/>
      <c r="D105" s="7"/>
      <c r="E105" s="7"/>
      <c r="F105" s="7"/>
      <c r="G105" s="7"/>
      <c r="H105" s="8"/>
      <c r="I105" s="72"/>
      <c r="J105" s="64"/>
    </row>
    <row r="106" spans="1:8" ht="12.75">
      <c r="A106" s="23"/>
      <c r="B106" s="24"/>
      <c r="C106" s="25"/>
      <c r="D106" s="25"/>
      <c r="E106" s="25"/>
      <c r="F106" s="25"/>
      <c r="G106" s="25"/>
      <c r="H106" s="26"/>
    </row>
    <row r="107" spans="1:10" ht="12.75">
      <c r="A107" s="9">
        <v>1100</v>
      </c>
      <c r="B107" s="10" t="s">
        <v>26</v>
      </c>
      <c r="C107" s="2">
        <v>79248.98</v>
      </c>
      <c r="D107" s="11">
        <v>81626</v>
      </c>
      <c r="E107" s="11">
        <v>90780</v>
      </c>
      <c r="F107" s="11"/>
      <c r="G107" s="11">
        <v>90780</v>
      </c>
      <c r="H107" s="12">
        <f>(E107/D107)-1</f>
        <v>0.11214563986964943</v>
      </c>
      <c r="I107" s="70">
        <v>20.23</v>
      </c>
      <c r="J107" s="53">
        <v>0.0029</v>
      </c>
    </row>
    <row r="108" spans="1:10" ht="12.75">
      <c r="A108" s="9">
        <v>1101</v>
      </c>
      <c r="B108" s="10" t="s">
        <v>14</v>
      </c>
      <c r="C108" s="2">
        <v>4233.4</v>
      </c>
      <c r="D108" s="11">
        <v>17208</v>
      </c>
      <c r="E108" s="11">
        <v>57605</v>
      </c>
      <c r="F108" s="11"/>
      <c r="G108" s="11">
        <v>57605</v>
      </c>
      <c r="H108" s="12">
        <f>(E108/D108)-1</f>
        <v>2.3475708972570897</v>
      </c>
      <c r="I108" s="70">
        <v>12.84</v>
      </c>
      <c r="J108" s="53">
        <v>0.0019</v>
      </c>
    </row>
    <row r="109" spans="1:10" ht="12.75">
      <c r="A109" s="9">
        <v>1102</v>
      </c>
      <c r="B109" s="10" t="s">
        <v>11</v>
      </c>
      <c r="C109" s="2">
        <v>24637</v>
      </c>
      <c r="D109" s="11">
        <v>24000</v>
      </c>
      <c r="E109" s="11">
        <v>25000</v>
      </c>
      <c r="F109" s="11"/>
      <c r="G109" s="11">
        <v>25000</v>
      </c>
      <c r="H109" s="12">
        <f>(E109/D109)-1</f>
        <v>0.04166666666666674</v>
      </c>
      <c r="I109" s="70">
        <v>5.57</v>
      </c>
      <c r="J109" s="53">
        <v>0.0008</v>
      </c>
    </row>
    <row r="110" spans="1:10" ht="13.5" thickBot="1">
      <c r="A110" s="13"/>
      <c r="B110" s="13"/>
      <c r="C110" s="14"/>
      <c r="D110" s="14"/>
      <c r="E110" s="14"/>
      <c r="F110" s="14"/>
      <c r="G110" s="14"/>
      <c r="H110" s="15"/>
      <c r="I110" s="74"/>
      <c r="J110" s="51"/>
    </row>
    <row r="111" spans="1:8" ht="12.75">
      <c r="A111" s="16"/>
      <c r="B111" s="16"/>
      <c r="C111" s="17"/>
      <c r="D111" s="17"/>
      <c r="E111" s="17"/>
      <c r="F111" s="17"/>
      <c r="G111" s="17"/>
      <c r="H111" s="12"/>
    </row>
    <row r="112" spans="1:10" ht="12.75">
      <c r="A112" s="18"/>
      <c r="B112" s="19" t="s">
        <v>12</v>
      </c>
      <c r="C112" s="20">
        <f>SUM(C107:C110)</f>
        <v>108119.37999999999</v>
      </c>
      <c r="D112" s="20">
        <f>SUM(D107:D110)</f>
        <v>122834</v>
      </c>
      <c r="E112" s="20">
        <f>SUM(E107:E110)</f>
        <v>173385</v>
      </c>
      <c r="F112" s="20">
        <f>SUM(F107:F110)</f>
        <v>0</v>
      </c>
      <c r="G112" s="20">
        <f>SUM(G107:G110)</f>
        <v>173385</v>
      </c>
      <c r="H112" s="12">
        <f>(E112/D112)-1</f>
        <v>0.4115391503980983</v>
      </c>
      <c r="I112" s="46">
        <f>SUM(I107:I110)</f>
        <v>38.64</v>
      </c>
      <c r="J112" s="52">
        <f>SUM(J107:J110)</f>
        <v>0.0056</v>
      </c>
    </row>
    <row r="114" spans="1:10" ht="12.75">
      <c r="A114" s="5"/>
      <c r="B114" s="6" t="s">
        <v>27</v>
      </c>
      <c r="C114" s="7"/>
      <c r="D114" s="7"/>
      <c r="E114" s="7"/>
      <c r="F114" s="7"/>
      <c r="G114" s="7"/>
      <c r="H114" s="8"/>
      <c r="I114" s="72"/>
      <c r="J114" s="64"/>
    </row>
    <row r="115" spans="1:8" ht="12.75">
      <c r="A115" s="23"/>
      <c r="B115" s="24"/>
      <c r="C115" s="25"/>
      <c r="D115" s="25"/>
      <c r="E115" s="25"/>
      <c r="F115" s="25"/>
      <c r="G115" s="25"/>
      <c r="H115" s="26"/>
    </row>
    <row r="116" spans="1:10" ht="12.75">
      <c r="A116" s="9">
        <v>1120</v>
      </c>
      <c r="B116" s="10" t="s">
        <v>11</v>
      </c>
      <c r="C116" s="2">
        <v>15309.74</v>
      </c>
      <c r="D116" s="11">
        <v>16000</v>
      </c>
      <c r="E116" s="11">
        <v>15400</v>
      </c>
      <c r="F116" s="11"/>
      <c r="G116" s="11">
        <v>15400</v>
      </c>
      <c r="H116" s="12">
        <f>(E116/D116)-1</f>
        <v>-0.03749999999999998</v>
      </c>
      <c r="I116" s="70">
        <v>3.43</v>
      </c>
      <c r="J116" s="53">
        <v>0.0005</v>
      </c>
    </row>
    <row r="117" spans="1:10" ht="13.5" thickBot="1">
      <c r="A117" s="13"/>
      <c r="B117" s="13"/>
      <c r="C117" s="14"/>
      <c r="D117" s="14"/>
      <c r="E117" s="14"/>
      <c r="F117" s="14"/>
      <c r="G117" s="14"/>
      <c r="H117" s="15"/>
      <c r="I117" s="74"/>
      <c r="J117" s="51"/>
    </row>
    <row r="118" spans="1:8" ht="12.75">
      <c r="A118" s="16"/>
      <c r="B118" s="16"/>
      <c r="C118" s="17"/>
      <c r="D118" s="17"/>
      <c r="E118" s="17"/>
      <c r="F118" s="17"/>
      <c r="G118" s="17"/>
      <c r="H118" s="12"/>
    </row>
    <row r="119" spans="1:10" ht="12.75">
      <c r="A119" s="18"/>
      <c r="B119" s="19" t="s">
        <v>12</v>
      </c>
      <c r="C119" s="20">
        <f>SUM(C116:C117)</f>
        <v>15309.74</v>
      </c>
      <c r="D119" s="20">
        <f>SUM(D116:D117)</f>
        <v>16000</v>
      </c>
      <c r="E119" s="20">
        <f>SUM(E116:E117)</f>
        <v>15400</v>
      </c>
      <c r="F119" s="20">
        <f>SUM(F116:F117)</f>
        <v>0</v>
      </c>
      <c r="G119" s="20">
        <f>SUM(G116:G117)</f>
        <v>15400</v>
      </c>
      <c r="H119" s="12">
        <f>(E119/D119)-1</f>
        <v>-0.03749999999999998</v>
      </c>
      <c r="I119" s="46">
        <f>SUM(I116:I117)</f>
        <v>3.43</v>
      </c>
      <c r="J119" s="52">
        <f>SUM(J116:J117)</f>
        <v>0.0005</v>
      </c>
    </row>
    <row r="122" spans="1:10" ht="12.75">
      <c r="A122" s="5"/>
      <c r="B122" s="6" t="s">
        <v>28</v>
      </c>
      <c r="C122" s="7"/>
      <c r="D122" s="7"/>
      <c r="E122" s="7"/>
      <c r="F122" s="7"/>
      <c r="G122" s="7"/>
      <c r="H122" s="8"/>
      <c r="I122" s="72"/>
      <c r="J122" s="64"/>
    </row>
    <row r="123" spans="1:8" ht="12.75">
      <c r="A123" s="23"/>
      <c r="B123" s="24"/>
      <c r="C123" s="25"/>
      <c r="D123" s="25"/>
      <c r="E123" s="25"/>
      <c r="F123" s="25"/>
      <c r="G123" s="25"/>
      <c r="H123" s="26"/>
    </row>
    <row r="124" spans="1:10" ht="12.75">
      <c r="A124" s="9">
        <v>1130</v>
      </c>
      <c r="B124" s="10" t="s">
        <v>10</v>
      </c>
      <c r="C124" s="2">
        <v>63000</v>
      </c>
      <c r="D124" s="27">
        <v>66193</v>
      </c>
      <c r="E124" s="27">
        <v>68867</v>
      </c>
      <c r="F124" s="27"/>
      <c r="G124" s="27">
        <v>68867</v>
      </c>
      <c r="H124" s="12">
        <f>(E124/D124)-1</f>
        <v>0.04039702083301866</v>
      </c>
      <c r="I124" s="70">
        <v>15.35</v>
      </c>
      <c r="J124" s="53">
        <v>0.0022</v>
      </c>
    </row>
    <row r="125" spans="1:10" ht="12.75">
      <c r="A125" s="9">
        <v>1131</v>
      </c>
      <c r="B125" s="10" t="s">
        <v>14</v>
      </c>
      <c r="C125" s="2">
        <v>42961.77</v>
      </c>
      <c r="D125" s="11">
        <v>44968</v>
      </c>
      <c r="E125" s="11">
        <v>48304</v>
      </c>
      <c r="F125" s="11"/>
      <c r="G125" s="11">
        <v>48304</v>
      </c>
      <c r="H125" s="12">
        <f>(E125/D125)-1</f>
        <v>0.07418608788471803</v>
      </c>
      <c r="I125" s="70">
        <v>10.77</v>
      </c>
      <c r="J125" s="53">
        <v>0.0016</v>
      </c>
    </row>
    <row r="126" spans="1:10" ht="12.75">
      <c r="A126" s="23">
        <v>1132</v>
      </c>
      <c r="B126" s="30" t="s">
        <v>11</v>
      </c>
      <c r="C126" s="25">
        <v>6028</v>
      </c>
      <c r="D126" s="55">
        <v>9234</v>
      </c>
      <c r="E126" s="55">
        <v>10079</v>
      </c>
      <c r="F126" s="55"/>
      <c r="G126" s="55">
        <v>10079</v>
      </c>
      <c r="H126" s="56">
        <f>(E126/D126)-1</f>
        <v>0.09150963829326408</v>
      </c>
      <c r="I126" s="70">
        <v>2.25</v>
      </c>
      <c r="J126" s="53">
        <v>0.0003</v>
      </c>
    </row>
    <row r="127" spans="1:10" ht="12.75">
      <c r="A127" s="9">
        <v>1133</v>
      </c>
      <c r="B127" s="10" t="s">
        <v>16</v>
      </c>
      <c r="C127" s="2"/>
      <c r="D127" s="22">
        <v>0</v>
      </c>
      <c r="E127" s="22">
        <v>0</v>
      </c>
      <c r="F127" s="22"/>
      <c r="G127" s="22">
        <v>0</v>
      </c>
      <c r="H127" s="12">
        <v>0</v>
      </c>
      <c r="I127" s="70">
        <v>0</v>
      </c>
      <c r="J127" s="53">
        <v>0</v>
      </c>
    </row>
    <row r="128" spans="1:10" ht="13.5" thickBot="1">
      <c r="A128" s="13"/>
      <c r="B128" s="13"/>
      <c r="C128" s="14"/>
      <c r="D128" s="14"/>
      <c r="E128" s="14"/>
      <c r="F128" s="14"/>
      <c r="G128" s="14"/>
      <c r="H128" s="15"/>
      <c r="I128" s="74"/>
      <c r="J128" s="51"/>
    </row>
    <row r="129" spans="1:8" ht="12.75">
      <c r="A129" s="16"/>
      <c r="B129" s="16"/>
      <c r="C129" s="17"/>
      <c r="D129" s="17"/>
      <c r="E129" s="17"/>
      <c r="F129" s="17"/>
      <c r="G129" s="17"/>
      <c r="H129" s="12"/>
    </row>
    <row r="130" spans="1:10" ht="12.75">
      <c r="A130" s="18"/>
      <c r="B130" s="19" t="s">
        <v>12</v>
      </c>
      <c r="C130" s="20">
        <f>SUM(C124:C128)</f>
        <v>111989.76999999999</v>
      </c>
      <c r="D130" s="20">
        <f>SUM(D124:D128)</f>
        <v>120395</v>
      </c>
      <c r="E130" s="20">
        <f>SUM(E124:E128)</f>
        <v>127250</v>
      </c>
      <c r="F130" s="20">
        <f>SUM(F124:F128)</f>
        <v>0</v>
      </c>
      <c r="G130" s="20">
        <f>SUM(G124:G128)</f>
        <v>127250</v>
      </c>
      <c r="H130" s="12">
        <f>(E130/D130)-1</f>
        <v>0.05693758046430508</v>
      </c>
      <c r="I130" s="46">
        <f>SUM(I124:I128)</f>
        <v>28.369999999999997</v>
      </c>
      <c r="J130" s="52">
        <f>SUM(J124:J128)</f>
        <v>0.0041</v>
      </c>
    </row>
    <row r="132" spans="3:10" ht="12.75">
      <c r="C132" s="2"/>
      <c r="D132" s="2"/>
      <c r="E132" s="3" t="s">
        <v>153</v>
      </c>
      <c r="F132" s="3" t="s">
        <v>153</v>
      </c>
      <c r="G132" s="3" t="s">
        <v>153</v>
      </c>
      <c r="I132" s="71" t="s">
        <v>153</v>
      </c>
      <c r="J132" s="63" t="s">
        <v>153</v>
      </c>
    </row>
    <row r="133" spans="3:10" ht="12.75">
      <c r="C133" s="3" t="s">
        <v>143</v>
      </c>
      <c r="D133" s="3" t="s">
        <v>146</v>
      </c>
      <c r="E133" s="3" t="s">
        <v>6</v>
      </c>
      <c r="F133" s="3" t="s">
        <v>9</v>
      </c>
      <c r="G133" s="3" t="s">
        <v>9</v>
      </c>
      <c r="H133" s="1" t="s">
        <v>0</v>
      </c>
      <c r="I133" s="71" t="s">
        <v>158</v>
      </c>
      <c r="J133" s="63" t="s">
        <v>159</v>
      </c>
    </row>
    <row r="134" spans="1:10" ht="12.75">
      <c r="A134" s="1" t="s">
        <v>4</v>
      </c>
      <c r="B134" s="1" t="s">
        <v>1</v>
      </c>
      <c r="C134" s="3" t="s">
        <v>2</v>
      </c>
      <c r="D134" s="3" t="s">
        <v>5</v>
      </c>
      <c r="E134" s="3" t="s">
        <v>8</v>
      </c>
      <c r="F134" s="3" t="s">
        <v>8</v>
      </c>
      <c r="G134" s="3" t="s">
        <v>8</v>
      </c>
      <c r="H134" s="1" t="s">
        <v>3</v>
      </c>
      <c r="I134" s="71" t="s">
        <v>117</v>
      </c>
      <c r="J134" s="63" t="s">
        <v>117</v>
      </c>
    </row>
    <row r="137" spans="1:10" ht="12.75">
      <c r="A137" s="5"/>
      <c r="B137" s="6" t="s">
        <v>116</v>
      </c>
      <c r="C137" s="7"/>
      <c r="D137" s="7"/>
      <c r="E137" s="7"/>
      <c r="F137" s="7"/>
      <c r="G137" s="7"/>
      <c r="H137" s="8"/>
      <c r="I137" s="72"/>
      <c r="J137" s="64"/>
    </row>
    <row r="138" spans="1:8" ht="12.75">
      <c r="A138" s="23"/>
      <c r="B138" s="24"/>
      <c r="C138" s="25"/>
      <c r="D138" s="25"/>
      <c r="E138" s="25"/>
      <c r="F138" s="25"/>
      <c r="G138" s="25"/>
      <c r="H138" s="26"/>
    </row>
    <row r="139" spans="1:10" ht="12.75">
      <c r="A139" s="9">
        <v>1140</v>
      </c>
      <c r="B139" s="10" t="s">
        <v>29</v>
      </c>
      <c r="C139" s="2">
        <v>5978</v>
      </c>
      <c r="D139" s="2">
        <v>9600</v>
      </c>
      <c r="E139" s="2">
        <v>3840</v>
      </c>
      <c r="F139" s="2"/>
      <c r="G139" s="2">
        <v>3840</v>
      </c>
      <c r="H139" s="12">
        <f>(E139/D139)-1</f>
        <v>-0.6</v>
      </c>
      <c r="I139" s="70">
        <v>0.86</v>
      </c>
      <c r="J139" s="53">
        <v>0.0001</v>
      </c>
    </row>
    <row r="140" spans="1:10" ht="12.75">
      <c r="A140" s="10">
        <v>1141</v>
      </c>
      <c r="B140" s="10" t="s">
        <v>11</v>
      </c>
      <c r="C140" s="2">
        <v>9275.23</v>
      </c>
      <c r="D140" s="11">
        <v>7040</v>
      </c>
      <c r="E140" s="11">
        <v>7170</v>
      </c>
      <c r="F140" s="11"/>
      <c r="G140" s="11">
        <v>7170</v>
      </c>
      <c r="H140" s="12">
        <f>(E140/D140)-1</f>
        <v>0.01846590909090917</v>
      </c>
      <c r="I140" s="70">
        <v>1.6</v>
      </c>
      <c r="J140" s="53">
        <v>0.0002</v>
      </c>
    </row>
    <row r="141" spans="1:10" ht="12.75">
      <c r="A141" s="9">
        <v>1142</v>
      </c>
      <c r="B141" s="10" t="s">
        <v>16</v>
      </c>
      <c r="C141" s="2">
        <v>0</v>
      </c>
      <c r="D141" s="2">
        <v>0</v>
      </c>
      <c r="E141" s="2">
        <v>0</v>
      </c>
      <c r="F141" s="2"/>
      <c r="G141" s="2">
        <v>0</v>
      </c>
      <c r="H141" s="12">
        <v>0</v>
      </c>
      <c r="I141" s="70">
        <v>0</v>
      </c>
      <c r="J141" s="53">
        <v>0</v>
      </c>
    </row>
    <row r="142" spans="1:10" ht="13.5" thickBot="1">
      <c r="A142" s="13"/>
      <c r="B142" s="13"/>
      <c r="C142" s="14"/>
      <c r="D142" s="14"/>
      <c r="E142" s="14"/>
      <c r="F142" s="14"/>
      <c r="G142" s="14"/>
      <c r="H142" s="15"/>
      <c r="I142" s="74"/>
      <c r="J142" s="51"/>
    </row>
    <row r="143" spans="1:8" ht="12.75">
      <c r="A143" s="16"/>
      <c r="B143" s="16"/>
      <c r="C143" s="17"/>
      <c r="D143" s="17"/>
      <c r="E143" s="17"/>
      <c r="F143" s="17"/>
      <c r="G143" s="17"/>
      <c r="H143" s="12"/>
    </row>
    <row r="144" spans="1:10" ht="12.75">
      <c r="A144" s="18"/>
      <c r="B144" s="19" t="s">
        <v>12</v>
      </c>
      <c r="C144" s="20">
        <f>SUM(C139:C142)</f>
        <v>15253.23</v>
      </c>
      <c r="D144" s="20">
        <f>SUM(D139:D142)</f>
        <v>16640</v>
      </c>
      <c r="E144" s="20">
        <f>SUM(E139:E142)</f>
        <v>11010</v>
      </c>
      <c r="F144" s="20">
        <f>SUM(F139:F142)</f>
        <v>0</v>
      </c>
      <c r="G144" s="20">
        <f>SUM(G139:G142)</f>
        <v>11010</v>
      </c>
      <c r="H144" s="12">
        <f>(E144/D144)-1</f>
        <v>-0.33834134615384615</v>
      </c>
      <c r="I144" s="46">
        <f>SUM(I139:I142)</f>
        <v>2.46</v>
      </c>
      <c r="J144" s="52">
        <f>SUM(J139:J142)</f>
        <v>0.00030000000000000003</v>
      </c>
    </row>
    <row r="147" spans="1:10" ht="12.75">
      <c r="A147" s="5"/>
      <c r="B147" s="6" t="s">
        <v>31</v>
      </c>
      <c r="C147" s="7"/>
      <c r="D147" s="7"/>
      <c r="E147" s="7"/>
      <c r="F147" s="7"/>
      <c r="G147" s="7"/>
      <c r="H147" s="8"/>
      <c r="I147" s="72"/>
      <c r="J147" s="64"/>
    </row>
    <row r="148" spans="1:8" ht="12.75">
      <c r="A148" s="23"/>
      <c r="B148" s="24"/>
      <c r="C148" s="25"/>
      <c r="D148" s="25"/>
      <c r="E148" s="25"/>
      <c r="F148" s="25"/>
      <c r="G148" s="25"/>
      <c r="H148" s="26"/>
    </row>
    <row r="149" spans="1:10" ht="12.75">
      <c r="A149" s="9">
        <v>1150</v>
      </c>
      <c r="B149" s="10" t="s">
        <v>11</v>
      </c>
      <c r="C149" s="2">
        <v>4776.45</v>
      </c>
      <c r="D149" s="11">
        <v>6250</v>
      </c>
      <c r="E149" s="11">
        <v>5870</v>
      </c>
      <c r="F149" s="11"/>
      <c r="G149" s="11">
        <v>5870</v>
      </c>
      <c r="H149" s="12">
        <f>(E149/D149)-1</f>
        <v>-0.060799999999999965</v>
      </c>
      <c r="I149" s="70">
        <v>1.31</v>
      </c>
      <c r="J149" s="53">
        <v>0.0002</v>
      </c>
    </row>
    <row r="150" spans="1:10" ht="13.5" thickBot="1">
      <c r="A150" s="13"/>
      <c r="B150" s="13"/>
      <c r="C150" s="14"/>
      <c r="D150" s="14"/>
      <c r="E150" s="14"/>
      <c r="F150" s="14"/>
      <c r="G150" s="14"/>
      <c r="H150" s="15"/>
      <c r="I150" s="74"/>
      <c r="J150" s="51"/>
    </row>
    <row r="151" spans="1:8" ht="12.75">
      <c r="A151" s="16"/>
      <c r="B151" s="16"/>
      <c r="C151" s="17"/>
      <c r="D151" s="17"/>
      <c r="E151" s="17"/>
      <c r="F151" s="17"/>
      <c r="G151" s="17"/>
      <c r="H151" s="12"/>
    </row>
    <row r="152" spans="1:10" ht="12.75">
      <c r="A152" s="18"/>
      <c r="B152" s="19" t="s">
        <v>12</v>
      </c>
      <c r="C152" s="20">
        <f>SUM(C149:C150)</f>
        <v>4776.45</v>
      </c>
      <c r="D152" s="20">
        <f>SUM(D149:D150)</f>
        <v>6250</v>
      </c>
      <c r="E152" s="20">
        <f>SUM(E149:E150)</f>
        <v>5870</v>
      </c>
      <c r="F152" s="20">
        <f>SUM(F149:F150)</f>
        <v>0</v>
      </c>
      <c r="G152" s="20">
        <f>SUM(G149:G150)</f>
        <v>5870</v>
      </c>
      <c r="H152" s="12">
        <f>(E152/D152)-1</f>
        <v>-0.060799999999999965</v>
      </c>
      <c r="I152" s="46">
        <f>SUM(I149:I150)</f>
        <v>1.31</v>
      </c>
      <c r="J152" s="52">
        <f>SUM(J149:J150)</f>
        <v>0.0002</v>
      </c>
    </row>
    <row r="155" spans="1:10" ht="12.75">
      <c r="A155" s="5"/>
      <c r="B155" s="6" t="s">
        <v>39</v>
      </c>
      <c r="C155" s="7"/>
      <c r="D155" s="7"/>
      <c r="E155" s="7"/>
      <c r="F155" s="7"/>
      <c r="G155" s="7"/>
      <c r="H155" s="8"/>
      <c r="I155" s="72"/>
      <c r="J155" s="64"/>
    </row>
    <row r="156" spans="1:8" ht="12.75">
      <c r="A156" s="23"/>
      <c r="B156" s="24"/>
      <c r="C156" s="25"/>
      <c r="D156" s="25"/>
      <c r="E156" s="25"/>
      <c r="F156" s="25"/>
      <c r="G156" s="25"/>
      <c r="H156" s="26"/>
    </row>
    <row r="157" spans="1:10" ht="12.75">
      <c r="A157" s="9">
        <v>1160</v>
      </c>
      <c r="B157" s="10" t="s">
        <v>40</v>
      </c>
      <c r="C157" s="2">
        <v>119084.07</v>
      </c>
      <c r="D157" s="11">
        <v>143000</v>
      </c>
      <c r="E157" s="11">
        <v>143000</v>
      </c>
      <c r="F157" s="11"/>
      <c r="G157" s="11">
        <v>143000</v>
      </c>
      <c r="H157" s="12">
        <f>(E157/D157)-1</f>
        <v>0</v>
      </c>
      <c r="I157" s="70">
        <v>31.87</v>
      </c>
      <c r="J157" s="53">
        <v>0.0046</v>
      </c>
    </row>
    <row r="158" spans="1:10" ht="12.75">
      <c r="A158" s="10">
        <v>1161</v>
      </c>
      <c r="B158" s="10" t="s">
        <v>125</v>
      </c>
      <c r="C158" s="2">
        <v>3000</v>
      </c>
      <c r="D158" s="11">
        <v>12000</v>
      </c>
      <c r="E158" s="11">
        <v>12000</v>
      </c>
      <c r="F158" s="11"/>
      <c r="G158" s="11">
        <v>12000</v>
      </c>
      <c r="H158" s="12">
        <f>(E158/D158)-1</f>
        <v>0</v>
      </c>
      <c r="I158" s="70">
        <v>2.67</v>
      </c>
      <c r="J158" s="53">
        <v>0.0004</v>
      </c>
    </row>
    <row r="159" spans="1:10" ht="12.75">
      <c r="A159" s="9">
        <v>1162</v>
      </c>
      <c r="B159" s="10" t="s">
        <v>126</v>
      </c>
      <c r="C159" s="2">
        <v>8663</v>
      </c>
      <c r="D159" s="2">
        <v>25000</v>
      </c>
      <c r="E159" s="2">
        <v>25000</v>
      </c>
      <c r="F159" s="2"/>
      <c r="G159" s="2">
        <v>25000</v>
      </c>
      <c r="H159" s="12">
        <f>(E159/D159)-1</f>
        <v>0</v>
      </c>
      <c r="I159" s="70">
        <v>5.57</v>
      </c>
      <c r="J159" s="53">
        <v>0.0008</v>
      </c>
    </row>
    <row r="160" spans="1:10" ht="13.5" thickBot="1">
      <c r="A160" s="13"/>
      <c r="B160" s="13"/>
      <c r="C160" s="14"/>
      <c r="D160" s="14"/>
      <c r="E160" s="14"/>
      <c r="F160" s="14"/>
      <c r="G160" s="14"/>
      <c r="H160" s="15"/>
      <c r="I160" s="74"/>
      <c r="J160" s="51"/>
    </row>
    <row r="161" spans="1:8" ht="12.75">
      <c r="A161" s="16"/>
      <c r="B161" s="16"/>
      <c r="C161" s="17"/>
      <c r="D161" s="17"/>
      <c r="E161" s="17"/>
      <c r="F161" s="17"/>
      <c r="G161" s="17"/>
      <c r="H161" s="12"/>
    </row>
    <row r="162" spans="1:10" ht="12.75">
      <c r="A162" s="18"/>
      <c r="B162" s="19" t="s">
        <v>12</v>
      </c>
      <c r="C162" s="20">
        <f>SUM(C157:C160)</f>
        <v>130747.07</v>
      </c>
      <c r="D162" s="20">
        <f>SUM(D157:D160)</f>
        <v>180000</v>
      </c>
      <c r="E162" s="20">
        <f>SUM(E157:E160)</f>
        <v>180000</v>
      </c>
      <c r="F162" s="20">
        <f>SUM(F157:F160)</f>
        <v>0</v>
      </c>
      <c r="G162" s="20">
        <f>SUM(G157:G160)</f>
        <v>180000</v>
      </c>
      <c r="H162" s="12">
        <f>(E162/D162)-1</f>
        <v>0</v>
      </c>
      <c r="I162" s="46">
        <f>SUM(I157:I160)</f>
        <v>40.11</v>
      </c>
      <c r="J162" s="52">
        <f>SUM(J157:J160)</f>
        <v>0.0058000000000000005</v>
      </c>
    </row>
    <row r="165" spans="1:10" ht="12.75">
      <c r="A165" s="5"/>
      <c r="B165" s="6" t="s">
        <v>42</v>
      </c>
      <c r="C165" s="7"/>
      <c r="D165" s="7"/>
      <c r="E165" s="7"/>
      <c r="F165" s="7"/>
      <c r="G165" s="7"/>
      <c r="H165" s="8"/>
      <c r="I165" s="72"/>
      <c r="J165" s="64"/>
    </row>
    <row r="166" spans="1:8" ht="12.75">
      <c r="A166" s="29"/>
      <c r="B166" s="30"/>
      <c r="C166" s="31"/>
      <c r="D166" s="31"/>
      <c r="E166" s="31"/>
      <c r="F166" s="31"/>
      <c r="G166" s="31"/>
      <c r="H166" s="30"/>
    </row>
    <row r="167" spans="1:10" ht="12.75">
      <c r="A167" s="9">
        <v>1170</v>
      </c>
      <c r="B167" s="10" t="s">
        <v>11</v>
      </c>
      <c r="C167" s="2">
        <v>1500</v>
      </c>
      <c r="D167" s="11">
        <v>1500</v>
      </c>
      <c r="E167" s="11">
        <v>1500</v>
      </c>
      <c r="F167" s="11"/>
      <c r="G167" s="11">
        <v>1500</v>
      </c>
      <c r="H167" s="12">
        <f>(E167/D167)-1</f>
        <v>0</v>
      </c>
      <c r="I167" s="70">
        <v>0.33</v>
      </c>
      <c r="J167" s="53">
        <v>0</v>
      </c>
    </row>
    <row r="168" spans="1:10" ht="13.5" thickBot="1">
      <c r="A168" s="13"/>
      <c r="B168" s="13"/>
      <c r="C168" s="14"/>
      <c r="D168" s="14"/>
      <c r="E168" s="14"/>
      <c r="F168" s="14"/>
      <c r="G168" s="14"/>
      <c r="H168" s="15"/>
      <c r="I168" s="74"/>
      <c r="J168" s="51"/>
    </row>
    <row r="169" spans="1:8" ht="12.75">
      <c r="A169" s="16"/>
      <c r="B169" s="16"/>
      <c r="C169" s="17"/>
      <c r="D169" s="17"/>
      <c r="E169" s="17"/>
      <c r="F169" s="17"/>
      <c r="G169" s="17"/>
      <c r="H169" s="12"/>
    </row>
    <row r="170" spans="1:10" ht="12.75">
      <c r="A170" s="18"/>
      <c r="B170" s="19" t="s">
        <v>12</v>
      </c>
      <c r="C170" s="20">
        <f>SUM(C166:C168)</f>
        <v>1500</v>
      </c>
      <c r="D170" s="20">
        <f>SUM(D166:D168)</f>
        <v>1500</v>
      </c>
      <c r="E170" s="20">
        <f>SUM(E166:E168)</f>
        <v>1500</v>
      </c>
      <c r="F170" s="20">
        <f>SUM(F166:F168)</f>
        <v>0</v>
      </c>
      <c r="G170" s="20">
        <f>SUM(G166:G168)</f>
        <v>1500</v>
      </c>
      <c r="H170" s="12">
        <f>(E170/D170)-1</f>
        <v>0</v>
      </c>
      <c r="I170" s="46">
        <f>SUM(I166:I168)</f>
        <v>0.33</v>
      </c>
      <c r="J170" s="52">
        <f>SUM(J166:J168)</f>
        <v>0</v>
      </c>
    </row>
    <row r="174" spans="3:10" ht="12.75">
      <c r="C174" s="2"/>
      <c r="D174" s="2"/>
      <c r="E174" s="3" t="s">
        <v>153</v>
      </c>
      <c r="F174" s="3" t="s">
        <v>153</v>
      </c>
      <c r="G174" s="3" t="s">
        <v>153</v>
      </c>
      <c r="I174" s="71" t="s">
        <v>153</v>
      </c>
      <c r="J174" s="63" t="s">
        <v>153</v>
      </c>
    </row>
    <row r="175" spans="3:10" ht="12.75">
      <c r="C175" s="3" t="s">
        <v>143</v>
      </c>
      <c r="D175" s="3" t="s">
        <v>146</v>
      </c>
      <c r="E175" s="3" t="s">
        <v>6</v>
      </c>
      <c r="F175" s="3" t="s">
        <v>9</v>
      </c>
      <c r="G175" s="3" t="s">
        <v>9</v>
      </c>
      <c r="H175" s="1" t="s">
        <v>0</v>
      </c>
      <c r="I175" s="71" t="s">
        <v>158</v>
      </c>
      <c r="J175" s="63" t="s">
        <v>159</v>
      </c>
    </row>
    <row r="176" spans="1:10" ht="12.75">
      <c r="A176" s="1" t="s">
        <v>4</v>
      </c>
      <c r="B176" s="1" t="s">
        <v>1</v>
      </c>
      <c r="C176" s="3" t="s">
        <v>2</v>
      </c>
      <c r="D176" s="3" t="s">
        <v>5</v>
      </c>
      <c r="E176" s="3" t="s">
        <v>8</v>
      </c>
      <c r="F176" s="3" t="s">
        <v>8</v>
      </c>
      <c r="G176" s="3" t="s">
        <v>8</v>
      </c>
      <c r="H176" s="1" t="s">
        <v>3</v>
      </c>
      <c r="I176" s="71" t="s">
        <v>117</v>
      </c>
      <c r="J176" s="63" t="s">
        <v>117</v>
      </c>
    </row>
    <row r="179" spans="1:10" ht="12.75">
      <c r="A179" s="5"/>
      <c r="B179" s="6" t="s">
        <v>141</v>
      </c>
      <c r="C179" s="7"/>
      <c r="D179" s="7"/>
      <c r="E179" s="7"/>
      <c r="F179" s="7"/>
      <c r="G179" s="7"/>
      <c r="H179" s="8"/>
      <c r="I179" s="72"/>
      <c r="J179" s="64"/>
    </row>
    <row r="180" spans="1:8" ht="12.75">
      <c r="A180" s="9"/>
      <c r="B180" s="10"/>
      <c r="C180" s="2"/>
      <c r="D180" s="2"/>
      <c r="H180" s="12"/>
    </row>
    <row r="181" spans="1:10" ht="12.75">
      <c r="A181" s="10">
        <v>1180</v>
      </c>
      <c r="B181" s="10" t="s">
        <v>11</v>
      </c>
      <c r="C181" s="2">
        <v>47587.59</v>
      </c>
      <c r="D181" s="11">
        <v>47960</v>
      </c>
      <c r="E181" s="11">
        <v>47960</v>
      </c>
      <c r="F181" s="11"/>
      <c r="G181" s="11">
        <v>47960</v>
      </c>
      <c r="H181" s="12">
        <f>(E181/D181)-1</f>
        <v>0</v>
      </c>
      <c r="I181" s="70">
        <v>10.69</v>
      </c>
      <c r="J181" s="53">
        <v>0.0015</v>
      </c>
    </row>
    <row r="182" spans="1:10" ht="12.75">
      <c r="A182" s="10">
        <v>1181</v>
      </c>
      <c r="B182" s="10" t="s">
        <v>142</v>
      </c>
      <c r="C182" s="2">
        <v>35324.08</v>
      </c>
      <c r="D182" s="11">
        <v>34000</v>
      </c>
      <c r="E182" s="11">
        <v>42000</v>
      </c>
      <c r="F182" s="11"/>
      <c r="G182" s="11">
        <v>42000</v>
      </c>
      <c r="H182" s="12">
        <v>0</v>
      </c>
      <c r="I182" s="70">
        <v>9.36</v>
      </c>
      <c r="J182" s="53">
        <v>0.0014</v>
      </c>
    </row>
    <row r="183" spans="1:10" ht="12.75">
      <c r="A183" s="9">
        <v>1182</v>
      </c>
      <c r="B183" s="10" t="s">
        <v>151</v>
      </c>
      <c r="C183" s="2"/>
      <c r="D183" s="2">
        <v>12000</v>
      </c>
      <c r="E183" s="2">
        <v>17000</v>
      </c>
      <c r="F183" s="2"/>
      <c r="G183" s="2">
        <v>17000</v>
      </c>
      <c r="H183" s="12">
        <v>0</v>
      </c>
      <c r="I183" s="70">
        <v>3.79</v>
      </c>
      <c r="J183" s="53">
        <v>0.0005</v>
      </c>
    </row>
    <row r="184" spans="1:10" ht="13.5" thickBot="1">
      <c r="A184" s="13"/>
      <c r="B184" s="13"/>
      <c r="C184" s="14"/>
      <c r="D184" s="14"/>
      <c r="E184" s="14"/>
      <c r="F184" s="14"/>
      <c r="G184" s="14"/>
      <c r="H184" s="15"/>
      <c r="I184" s="74"/>
      <c r="J184" s="51"/>
    </row>
    <row r="185" spans="1:8" ht="12.75">
      <c r="A185" s="16"/>
      <c r="B185" s="16"/>
      <c r="C185" s="17"/>
      <c r="D185" s="17"/>
      <c r="E185" s="17"/>
      <c r="F185" s="17"/>
      <c r="G185" s="17"/>
      <c r="H185" s="12"/>
    </row>
    <row r="186" spans="1:10" ht="12.75">
      <c r="A186" s="18"/>
      <c r="B186" s="19" t="s">
        <v>12</v>
      </c>
      <c r="C186" s="20">
        <f>SUM(C180:C184)</f>
        <v>82911.67</v>
      </c>
      <c r="D186" s="20">
        <f>SUM(D180:D184)</f>
        <v>93960</v>
      </c>
      <c r="E186" s="20">
        <f>SUM(E180:E184)</f>
        <v>106960</v>
      </c>
      <c r="F186" s="20">
        <f>SUM(F180:F184)</f>
        <v>0</v>
      </c>
      <c r="G186" s="20">
        <f>SUM(G180:G184)</f>
        <v>106960</v>
      </c>
      <c r="H186" s="12">
        <f>(E186/D186)-1</f>
        <v>0.13835674755214988</v>
      </c>
      <c r="I186" s="46">
        <f>SUM(I180:I184)</f>
        <v>23.839999999999996</v>
      </c>
      <c r="J186" s="52">
        <f>SUM(J180:J184)</f>
        <v>0.0034</v>
      </c>
    </row>
    <row r="189" spans="1:10" s="33" customFormat="1" ht="15.75">
      <c r="A189" s="33" t="s">
        <v>44</v>
      </c>
      <c r="C189" s="39">
        <f>SUM(C18+C29+C40+C53+C62+C72+C83+C95+C103+C112+C119+C130+C144+C152+C162+C170+C186)</f>
        <v>1362076.23</v>
      </c>
      <c r="D189" s="39">
        <f>SUM(D18+D29+D40+D53+D62+D72+D83+D95+D103+D112+D119+D130+D144+D152+D162+D170+D186)</f>
        <v>1652260</v>
      </c>
      <c r="E189" s="39">
        <f>SUM(E18+E29+E40+E53+E62+E72+E83+E95+E103+E112+E119+E130+E144+E152+E162+E170+E186)</f>
        <v>1721607</v>
      </c>
      <c r="F189" s="39">
        <f>SUM(F18+F29+F40+F53+F62+F72+F83+F95+F103+F112+F119+F130+F144+F152+F162+F170+F186)</f>
        <v>0</v>
      </c>
      <c r="G189" s="39">
        <f>SUM(G18+G29+G40+G53+G62+G72+G83+G95+G103+G112+G119+G130+G144+G152+G162+G170+G186)</f>
        <v>1721607</v>
      </c>
      <c r="H189" s="12">
        <f>(E189/D189)-1</f>
        <v>0.041970997300667</v>
      </c>
      <c r="I189" s="78">
        <f>SUM(I18+I29+I40+I53+I62+I72+I83+I95+I103+I112+I119+I130+I144+I152+I162+I170+I186)</f>
        <v>383.7</v>
      </c>
      <c r="J189" s="62">
        <f>SUM(J18+J29+J40+J53+J62+J72+J83+J95+J103+J112+J119+J130+J144+J152+J162+J170+J186)</f>
        <v>0.055499999999999994</v>
      </c>
    </row>
    <row r="192" ht="12.75">
      <c r="B192" s="35" t="s">
        <v>127</v>
      </c>
    </row>
    <row r="195" spans="1:10" ht="12.75">
      <c r="A195" s="5"/>
      <c r="B195" s="6" t="s">
        <v>32</v>
      </c>
      <c r="C195" s="7"/>
      <c r="D195" s="7"/>
      <c r="E195" s="7"/>
      <c r="F195" s="7"/>
      <c r="G195" s="7"/>
      <c r="H195" s="8"/>
      <c r="I195" s="72"/>
      <c r="J195" s="64"/>
    </row>
    <row r="196" spans="1:8" ht="12.75">
      <c r="A196" s="23"/>
      <c r="B196" s="24"/>
      <c r="C196" s="25"/>
      <c r="D196" s="25"/>
      <c r="E196" s="25"/>
      <c r="F196" s="25"/>
      <c r="G196" s="25"/>
      <c r="H196" s="26"/>
    </row>
    <row r="197" spans="1:10" ht="12.75">
      <c r="A197" s="9">
        <v>1200</v>
      </c>
      <c r="B197" s="10" t="s">
        <v>26</v>
      </c>
      <c r="C197" s="2">
        <v>59005.5</v>
      </c>
      <c r="D197" s="27">
        <v>60766</v>
      </c>
      <c r="E197" s="27">
        <v>62331</v>
      </c>
      <c r="F197" s="27"/>
      <c r="G197" s="27">
        <v>62331</v>
      </c>
      <c r="H197" s="12">
        <f>(E197/D197)-1</f>
        <v>0.025754533785340428</v>
      </c>
      <c r="I197" s="70">
        <v>13.89</v>
      </c>
      <c r="J197" s="53">
        <v>0.002</v>
      </c>
    </row>
    <row r="198" spans="1:10" ht="12.75">
      <c r="A198" s="9">
        <v>1201</v>
      </c>
      <c r="B198" s="10" t="s">
        <v>14</v>
      </c>
      <c r="C198" s="2">
        <v>0</v>
      </c>
      <c r="D198" s="11">
        <v>0</v>
      </c>
      <c r="E198" s="11">
        <v>0</v>
      </c>
      <c r="F198" s="11"/>
      <c r="G198" s="11">
        <v>0</v>
      </c>
      <c r="H198" s="12">
        <v>0</v>
      </c>
      <c r="I198" s="70">
        <v>0</v>
      </c>
      <c r="J198" s="53">
        <v>0</v>
      </c>
    </row>
    <row r="199" spans="1:10" ht="12.75">
      <c r="A199" s="23">
        <v>1202</v>
      </c>
      <c r="B199" s="30" t="s">
        <v>11</v>
      </c>
      <c r="C199" s="25">
        <v>6333.57</v>
      </c>
      <c r="D199" s="55">
        <v>8200</v>
      </c>
      <c r="E199" s="55">
        <v>7950</v>
      </c>
      <c r="F199" s="55"/>
      <c r="G199" s="55">
        <v>7950</v>
      </c>
      <c r="H199" s="56">
        <f>(E199/D199)-1</f>
        <v>-0.030487804878048808</v>
      </c>
      <c r="I199" s="70">
        <v>1.77</v>
      </c>
      <c r="J199" s="53">
        <v>0.0003</v>
      </c>
    </row>
    <row r="200" spans="1:10" ht="12.75">
      <c r="A200" s="9">
        <v>1203</v>
      </c>
      <c r="B200" s="10" t="s">
        <v>33</v>
      </c>
      <c r="C200" s="2">
        <v>0</v>
      </c>
      <c r="D200" s="11">
        <v>0</v>
      </c>
      <c r="E200" s="11">
        <v>0</v>
      </c>
      <c r="F200" s="11"/>
      <c r="G200" s="11">
        <v>0</v>
      </c>
      <c r="H200" s="12">
        <v>0</v>
      </c>
      <c r="I200" s="70">
        <v>0</v>
      </c>
      <c r="J200" s="53">
        <v>0</v>
      </c>
    </row>
    <row r="201" spans="1:10" ht="12.75">
      <c r="A201" s="9">
        <v>1204</v>
      </c>
      <c r="B201" s="10" t="s">
        <v>16</v>
      </c>
      <c r="C201" s="2">
        <v>0</v>
      </c>
      <c r="D201" s="22">
        <v>0</v>
      </c>
      <c r="E201" s="22">
        <v>0</v>
      </c>
      <c r="F201" s="22"/>
      <c r="G201" s="22">
        <v>0</v>
      </c>
      <c r="H201" s="12">
        <v>0</v>
      </c>
      <c r="I201" s="70">
        <v>0</v>
      </c>
      <c r="J201" s="53">
        <v>0</v>
      </c>
    </row>
    <row r="202" spans="1:10" ht="13.5" thickBot="1">
      <c r="A202" s="13"/>
      <c r="B202" s="13"/>
      <c r="C202" s="14"/>
      <c r="D202" s="14"/>
      <c r="E202" s="14"/>
      <c r="F202" s="14"/>
      <c r="G202" s="14"/>
      <c r="H202" s="15"/>
      <c r="I202" s="74"/>
      <c r="J202" s="51"/>
    </row>
    <row r="203" spans="1:8" ht="12.75">
      <c r="A203" s="16"/>
      <c r="B203" s="16"/>
      <c r="C203" s="17"/>
      <c r="D203" s="17"/>
      <c r="E203" s="17"/>
      <c r="F203" s="17"/>
      <c r="G203" s="17"/>
      <c r="H203" s="12"/>
    </row>
    <row r="204" spans="1:10" ht="12.75">
      <c r="A204" s="18"/>
      <c r="B204" s="19" t="s">
        <v>12</v>
      </c>
      <c r="C204" s="20">
        <f>SUM(C197:C202)</f>
        <v>65339.07</v>
      </c>
      <c r="D204" s="20">
        <f>SUM(D197:D202)</f>
        <v>68966</v>
      </c>
      <c r="E204" s="20">
        <f>SUM(E197:E202)</f>
        <v>70281</v>
      </c>
      <c r="F204" s="20">
        <f>SUM(F197:F202)</f>
        <v>0</v>
      </c>
      <c r="G204" s="20">
        <f>SUM(G197:G202)</f>
        <v>70281</v>
      </c>
      <c r="H204" s="12">
        <f>(E204/D204)-1</f>
        <v>0.019067366528434215</v>
      </c>
      <c r="I204" s="46">
        <f>SUM(I197:I202)</f>
        <v>15.66</v>
      </c>
      <c r="J204" s="52">
        <f>SUM(J197:J202)</f>
        <v>0.0023</v>
      </c>
    </row>
    <row r="206" spans="1:10" ht="12.75">
      <c r="A206" s="5"/>
      <c r="B206" s="6" t="s">
        <v>34</v>
      </c>
      <c r="C206" s="7"/>
      <c r="D206" s="7"/>
      <c r="E206" s="7"/>
      <c r="F206" s="7"/>
      <c r="G206" s="7"/>
      <c r="H206" s="8"/>
      <c r="I206" s="72"/>
      <c r="J206" s="64"/>
    </row>
    <row r="207" spans="1:8" ht="12.75">
      <c r="A207" s="23"/>
      <c r="B207" s="24"/>
      <c r="C207" s="25"/>
      <c r="D207" s="25"/>
      <c r="E207" s="25"/>
      <c r="F207" s="25"/>
      <c r="G207" s="25"/>
      <c r="H207" s="26"/>
    </row>
    <row r="208" spans="1:10" ht="12.75">
      <c r="A208" s="9">
        <v>1210</v>
      </c>
      <c r="B208" s="10" t="s">
        <v>10</v>
      </c>
      <c r="C208" s="2">
        <v>71341</v>
      </c>
      <c r="D208" s="27">
        <v>73525</v>
      </c>
      <c r="E208" s="27">
        <v>75715</v>
      </c>
      <c r="F208" s="27"/>
      <c r="G208" s="27">
        <v>75715</v>
      </c>
      <c r="H208" s="12">
        <f>(E208/D208)-1</f>
        <v>0.029785787147228904</v>
      </c>
      <c r="I208" s="70">
        <v>16.87</v>
      </c>
      <c r="J208" s="53">
        <v>0.0024</v>
      </c>
    </row>
    <row r="209" spans="1:10" ht="12.75">
      <c r="A209" s="10">
        <v>1211</v>
      </c>
      <c r="B209" s="10" t="s">
        <v>14</v>
      </c>
      <c r="C209" s="2">
        <v>0</v>
      </c>
      <c r="D209" s="11">
        <v>0</v>
      </c>
      <c r="E209" s="11">
        <v>0</v>
      </c>
      <c r="F209" s="11"/>
      <c r="G209" s="11">
        <v>0</v>
      </c>
      <c r="H209" s="12">
        <v>0</v>
      </c>
      <c r="I209" s="70">
        <v>0</v>
      </c>
      <c r="J209" s="53">
        <v>0</v>
      </c>
    </row>
    <row r="210" spans="1:10" ht="12.75">
      <c r="A210" s="23">
        <v>1212</v>
      </c>
      <c r="B210" s="30" t="s">
        <v>11</v>
      </c>
      <c r="C210" s="25">
        <v>5535</v>
      </c>
      <c r="D210" s="55">
        <v>5850</v>
      </c>
      <c r="E210" s="55">
        <v>9100</v>
      </c>
      <c r="F210" s="55"/>
      <c r="G210" s="55">
        <v>9100</v>
      </c>
      <c r="H210" s="56">
        <f>(E210/D210)-1</f>
        <v>0.5555555555555556</v>
      </c>
      <c r="I210" s="70">
        <v>2.03</v>
      </c>
      <c r="J210" s="53">
        <v>0.0003</v>
      </c>
    </row>
    <row r="211" spans="1:10" ht="12.75">
      <c r="A211" s="9">
        <v>1213</v>
      </c>
      <c r="B211" s="10" t="s">
        <v>35</v>
      </c>
      <c r="C211" s="2">
        <v>2672</v>
      </c>
      <c r="D211" s="22">
        <v>3083</v>
      </c>
      <c r="E211" s="22">
        <v>3160</v>
      </c>
      <c r="F211" s="22"/>
      <c r="G211" s="22">
        <v>3160</v>
      </c>
      <c r="H211" s="12">
        <f>(E211/D211)-1</f>
        <v>0.02497567304573467</v>
      </c>
      <c r="I211" s="70">
        <v>0.7</v>
      </c>
      <c r="J211" s="53">
        <v>0.0001</v>
      </c>
    </row>
    <row r="212" spans="1:10" ht="12.75">
      <c r="A212" s="9">
        <v>1214</v>
      </c>
      <c r="B212" s="10" t="s">
        <v>36</v>
      </c>
      <c r="C212" s="2">
        <v>0</v>
      </c>
      <c r="D212" s="22">
        <v>0</v>
      </c>
      <c r="E212" s="22">
        <v>0</v>
      </c>
      <c r="F212" s="22"/>
      <c r="G212" s="22">
        <v>0</v>
      </c>
      <c r="H212" s="12">
        <v>0</v>
      </c>
      <c r="I212" s="70">
        <v>0</v>
      </c>
      <c r="J212" s="53">
        <v>0</v>
      </c>
    </row>
    <row r="213" spans="1:10" ht="13.5" thickBot="1">
      <c r="A213" s="13"/>
      <c r="B213" s="13"/>
      <c r="C213" s="14"/>
      <c r="D213" s="14"/>
      <c r="E213" s="14"/>
      <c r="F213" s="14"/>
      <c r="G213" s="14"/>
      <c r="H213" s="15"/>
      <c r="I213" s="74"/>
      <c r="J213" s="51"/>
    </row>
    <row r="214" spans="1:12" ht="12.75">
      <c r="A214" s="16"/>
      <c r="B214" s="16"/>
      <c r="C214" s="17"/>
      <c r="D214" s="17"/>
      <c r="E214" s="17"/>
      <c r="F214" s="17"/>
      <c r="G214" s="17"/>
      <c r="H214" s="12"/>
      <c r="L214" s="26"/>
    </row>
    <row r="215" spans="1:12" ht="12.75">
      <c r="A215" s="18"/>
      <c r="B215" s="19" t="s">
        <v>12</v>
      </c>
      <c r="C215" s="20">
        <f>SUM(C208:C213)</f>
        <v>79548</v>
      </c>
      <c r="D215" s="20">
        <f>SUM(D208:D213)</f>
        <v>82458</v>
      </c>
      <c r="E215" s="20">
        <f>SUM(E208:E213)</f>
        <v>87975</v>
      </c>
      <c r="F215" s="20">
        <f>SUM(F208:F213)</f>
        <v>0</v>
      </c>
      <c r="G215" s="20">
        <f>SUM(G208:G213)</f>
        <v>87975</v>
      </c>
      <c r="H215" s="12">
        <f>(E215/D215)-1</f>
        <v>0.06690678891071822</v>
      </c>
      <c r="I215" s="46">
        <f>SUM(I208:I213)</f>
        <v>19.6</v>
      </c>
      <c r="J215" s="52">
        <f>SUM(J208:J213)</f>
        <v>0.0027999999999999995</v>
      </c>
      <c r="L215" s="26"/>
    </row>
    <row r="216" ht="12.75">
      <c r="L216" s="26"/>
    </row>
    <row r="217" ht="12.75">
      <c r="L217" s="26"/>
    </row>
    <row r="218" ht="12.75">
      <c r="L218" s="26"/>
    </row>
    <row r="219" ht="12.75">
      <c r="L219" s="26"/>
    </row>
    <row r="220" ht="12.75">
      <c r="L220" s="26"/>
    </row>
    <row r="221" spans="3:10" ht="12.75">
      <c r="C221" s="2"/>
      <c r="D221" s="2"/>
      <c r="E221" s="3" t="s">
        <v>153</v>
      </c>
      <c r="F221" s="3" t="s">
        <v>153</v>
      </c>
      <c r="G221" s="3" t="s">
        <v>153</v>
      </c>
      <c r="I221" s="71" t="s">
        <v>153</v>
      </c>
      <c r="J221" s="63" t="s">
        <v>153</v>
      </c>
    </row>
    <row r="222" spans="3:10" ht="12.75">
      <c r="C222" s="3" t="s">
        <v>143</v>
      </c>
      <c r="D222" s="3" t="s">
        <v>146</v>
      </c>
      <c r="E222" s="3" t="s">
        <v>6</v>
      </c>
      <c r="F222" s="3" t="s">
        <v>9</v>
      </c>
      <c r="G222" s="3" t="s">
        <v>9</v>
      </c>
      <c r="H222" s="1" t="s">
        <v>0</v>
      </c>
      <c r="I222" s="71" t="s">
        <v>158</v>
      </c>
      <c r="J222" s="63" t="s">
        <v>159</v>
      </c>
    </row>
    <row r="223" spans="1:10" ht="12.75">
      <c r="A223" s="1" t="s">
        <v>4</v>
      </c>
      <c r="B223" s="1" t="s">
        <v>1</v>
      </c>
      <c r="C223" s="3" t="s">
        <v>2</v>
      </c>
      <c r="D223" s="3" t="s">
        <v>5</v>
      </c>
      <c r="E223" s="3" t="s">
        <v>8</v>
      </c>
      <c r="F223" s="3" t="s">
        <v>8</v>
      </c>
      <c r="G223" s="3" t="s">
        <v>8</v>
      </c>
      <c r="H223" s="1" t="s">
        <v>3</v>
      </c>
      <c r="I223" s="71" t="s">
        <v>117</v>
      </c>
      <c r="J223" s="63" t="s">
        <v>117</v>
      </c>
    </row>
    <row r="224" ht="12.75">
      <c r="L224" s="26"/>
    </row>
    <row r="225" ht="12.75">
      <c r="L225" s="26"/>
    </row>
    <row r="226" spans="1:12" ht="12.75">
      <c r="A226" s="5"/>
      <c r="B226" s="6" t="s">
        <v>37</v>
      </c>
      <c r="C226" s="7"/>
      <c r="D226" s="7"/>
      <c r="E226" s="7"/>
      <c r="F226" s="7"/>
      <c r="G226" s="7"/>
      <c r="H226" s="8"/>
      <c r="I226" s="72"/>
      <c r="J226" s="64"/>
      <c r="L226" s="26"/>
    </row>
    <row r="227" spans="1:12" ht="12.75">
      <c r="A227" s="23"/>
      <c r="B227" s="24"/>
      <c r="C227" s="25"/>
      <c r="D227" s="25"/>
      <c r="E227" s="25"/>
      <c r="F227" s="25"/>
      <c r="G227" s="25"/>
      <c r="H227" s="26"/>
      <c r="L227" s="26"/>
    </row>
    <row r="228" spans="1:12" ht="12.75">
      <c r="A228" s="9">
        <v>1220</v>
      </c>
      <c r="B228" s="10" t="s">
        <v>14</v>
      </c>
      <c r="C228" s="2">
        <v>18839.88</v>
      </c>
      <c r="D228" s="11">
        <v>18848</v>
      </c>
      <c r="E228" s="11">
        <v>20102</v>
      </c>
      <c r="F228" s="11"/>
      <c r="G228" s="11">
        <v>20102</v>
      </c>
      <c r="H228" s="12">
        <f>(E228/D228)-1</f>
        <v>0.06653225806451624</v>
      </c>
      <c r="I228" s="70">
        <v>4.48</v>
      </c>
      <c r="J228" s="53">
        <v>0.0006</v>
      </c>
      <c r="L228" s="26"/>
    </row>
    <row r="229" spans="1:10" ht="12.75">
      <c r="A229" s="9">
        <v>1221</v>
      </c>
      <c r="B229" s="10" t="s">
        <v>11</v>
      </c>
      <c r="C229" s="2">
        <v>561.35</v>
      </c>
      <c r="D229" s="11">
        <v>1100</v>
      </c>
      <c r="E229" s="11">
        <v>1100</v>
      </c>
      <c r="F229" s="11"/>
      <c r="G229" s="11">
        <v>1100</v>
      </c>
      <c r="H229" s="12">
        <f>(E229/D229)-1</f>
        <v>0</v>
      </c>
      <c r="I229" s="70">
        <v>0.25</v>
      </c>
      <c r="J229" s="53">
        <v>0</v>
      </c>
    </row>
    <row r="230" spans="1:10" ht="13.5" thickBot="1">
      <c r="A230" s="13"/>
      <c r="B230" s="13"/>
      <c r="C230" s="14"/>
      <c r="D230" s="14"/>
      <c r="E230" s="14"/>
      <c r="F230" s="14"/>
      <c r="G230" s="14"/>
      <c r="H230" s="15"/>
      <c r="I230" s="74"/>
      <c r="J230" s="51"/>
    </row>
    <row r="231" spans="1:8" ht="12.75">
      <c r="A231" s="16"/>
      <c r="B231" s="16"/>
      <c r="C231" s="17"/>
      <c r="D231" s="17"/>
      <c r="E231" s="17"/>
      <c r="F231" s="17"/>
      <c r="G231" s="17"/>
      <c r="H231" s="12"/>
    </row>
    <row r="232" spans="1:10" ht="12.75">
      <c r="A232" s="18"/>
      <c r="B232" s="19" t="s">
        <v>12</v>
      </c>
      <c r="C232" s="20">
        <f>SUM(C228:C229)</f>
        <v>19401.23</v>
      </c>
      <c r="D232" s="20">
        <f>SUM(D228:D229)</f>
        <v>19948</v>
      </c>
      <c r="E232" s="20">
        <f>SUM(E228:E229)</f>
        <v>21202</v>
      </c>
      <c r="F232" s="20">
        <f>SUM(F228:F229)</f>
        <v>0</v>
      </c>
      <c r="G232" s="20">
        <f>SUM(G228:G229)</f>
        <v>21202</v>
      </c>
      <c r="H232" s="12">
        <f>(E232/D232)-1</f>
        <v>0.06286344495688789</v>
      </c>
      <c r="I232" s="46">
        <f>SUM(I228:I229)</f>
        <v>4.73</v>
      </c>
      <c r="J232" s="52">
        <f>SUM(J228:J229)</f>
        <v>0.0006</v>
      </c>
    </row>
    <row r="235" spans="1:10" ht="12.75">
      <c r="A235" s="5"/>
      <c r="B235" s="6" t="s">
        <v>43</v>
      </c>
      <c r="C235" s="7"/>
      <c r="D235" s="7"/>
      <c r="E235" s="7"/>
      <c r="F235" s="7"/>
      <c r="G235" s="7"/>
      <c r="H235" s="8"/>
      <c r="I235" s="72"/>
      <c r="J235" s="64"/>
    </row>
    <row r="236" spans="1:8" ht="12.75">
      <c r="A236" s="9"/>
      <c r="B236" s="10"/>
      <c r="C236" s="2"/>
      <c r="D236" s="27"/>
      <c r="E236" s="27"/>
      <c r="F236" s="27"/>
      <c r="G236" s="27"/>
      <c r="H236" s="12"/>
    </row>
    <row r="237" spans="1:10" ht="12.75">
      <c r="A237" s="9">
        <v>1230</v>
      </c>
      <c r="B237" s="10" t="s">
        <v>14</v>
      </c>
      <c r="C237" s="2">
        <v>0</v>
      </c>
      <c r="D237" s="11">
        <v>0</v>
      </c>
      <c r="E237" s="11">
        <v>0</v>
      </c>
      <c r="F237" s="11">
        <v>0</v>
      </c>
      <c r="G237" s="11">
        <v>0</v>
      </c>
      <c r="H237" s="12">
        <v>0</v>
      </c>
      <c r="I237" s="70">
        <v>0</v>
      </c>
      <c r="J237" s="53">
        <v>0</v>
      </c>
    </row>
    <row r="238" spans="1:10" ht="12.75">
      <c r="A238" s="9">
        <v>1231</v>
      </c>
      <c r="B238" s="10" t="s">
        <v>11</v>
      </c>
      <c r="C238" s="2">
        <v>0</v>
      </c>
      <c r="D238" s="11">
        <v>0</v>
      </c>
      <c r="E238" s="11">
        <v>0</v>
      </c>
      <c r="F238" s="11">
        <v>0</v>
      </c>
      <c r="G238" s="11">
        <v>0</v>
      </c>
      <c r="H238" s="12">
        <v>0</v>
      </c>
      <c r="I238" s="70">
        <v>0</v>
      </c>
      <c r="J238" s="53">
        <v>0</v>
      </c>
    </row>
    <row r="239" spans="1:10" ht="13.5" thickBot="1">
      <c r="A239" s="13"/>
      <c r="B239" s="13"/>
      <c r="C239" s="14"/>
      <c r="D239" s="14"/>
      <c r="E239" s="14"/>
      <c r="F239" s="14"/>
      <c r="G239" s="14"/>
      <c r="H239" s="15"/>
      <c r="I239" s="74"/>
      <c r="J239" s="51"/>
    </row>
    <row r="240" spans="1:8" ht="12.75">
      <c r="A240" s="16"/>
      <c r="B240" s="16"/>
      <c r="C240" s="17"/>
      <c r="D240" s="17"/>
      <c r="E240" s="17"/>
      <c r="F240" s="17"/>
      <c r="G240" s="17"/>
      <c r="H240" s="12"/>
    </row>
    <row r="241" spans="1:10" ht="12.75">
      <c r="A241" s="18"/>
      <c r="B241" s="19" t="s">
        <v>12</v>
      </c>
      <c r="C241" s="20">
        <f>SUM(C236:C239)</f>
        <v>0</v>
      </c>
      <c r="D241" s="20">
        <f>SUM(D236:D239)</f>
        <v>0</v>
      </c>
      <c r="E241" s="20">
        <f>SUM(E236:E239)</f>
        <v>0</v>
      </c>
      <c r="F241" s="20">
        <f>SUM(F236:F239)</f>
        <v>0</v>
      </c>
      <c r="G241" s="20">
        <f>SUM(G236:G239)</f>
        <v>0</v>
      </c>
      <c r="H241" s="12">
        <v>0</v>
      </c>
      <c r="I241" s="46">
        <f>SUM(I236:I239)</f>
        <v>0</v>
      </c>
      <c r="J241" s="52">
        <f>SUM(J236:J239)</f>
        <v>0</v>
      </c>
    </row>
    <row r="244" spans="1:10" ht="12.75">
      <c r="A244" s="5"/>
      <c r="B244" s="6" t="s">
        <v>52</v>
      </c>
      <c r="C244" s="7"/>
      <c r="D244" s="7"/>
      <c r="E244" s="7"/>
      <c r="F244" s="7"/>
      <c r="G244" s="7"/>
      <c r="H244" s="8"/>
      <c r="I244" s="72"/>
      <c r="J244" s="64"/>
    </row>
    <row r="245" spans="1:8" ht="12.75">
      <c r="A245" s="23"/>
      <c r="B245" s="24"/>
      <c r="C245" s="25"/>
      <c r="D245" s="25"/>
      <c r="E245" s="25"/>
      <c r="F245" s="25"/>
      <c r="G245" s="25"/>
      <c r="H245" s="26"/>
    </row>
    <row r="246" spans="1:10" ht="12.75">
      <c r="A246" s="9">
        <v>1240</v>
      </c>
      <c r="B246" s="10" t="s">
        <v>10</v>
      </c>
      <c r="C246" s="2">
        <v>36551.53</v>
      </c>
      <c r="D246" s="27">
        <v>33747</v>
      </c>
      <c r="E246" s="27">
        <v>76195</v>
      </c>
      <c r="F246" s="27"/>
      <c r="G246" s="27">
        <v>76195</v>
      </c>
      <c r="H246" s="12">
        <f>(E246/D246)-1</f>
        <v>1.2578303256585772</v>
      </c>
      <c r="I246" s="70">
        <v>16.98</v>
      </c>
      <c r="J246" s="53">
        <v>0.0025</v>
      </c>
    </row>
    <row r="247" spans="1:10" ht="12.75">
      <c r="A247" s="9">
        <v>1241</v>
      </c>
      <c r="B247" s="10" t="s">
        <v>14</v>
      </c>
      <c r="C247" s="2">
        <v>57519</v>
      </c>
      <c r="D247" s="11">
        <v>62041</v>
      </c>
      <c r="E247" s="11">
        <v>64507</v>
      </c>
      <c r="F247" s="11"/>
      <c r="G247" s="11">
        <v>64507</v>
      </c>
      <c r="H247" s="12">
        <f>(E247/D247)-1</f>
        <v>0.039747908641059926</v>
      </c>
      <c r="I247" s="70">
        <v>14.38</v>
      </c>
      <c r="J247" s="53">
        <v>0.0022</v>
      </c>
    </row>
    <row r="248" spans="1:10" ht="12.75">
      <c r="A248" s="9">
        <v>1242</v>
      </c>
      <c r="B248" s="10" t="s">
        <v>11</v>
      </c>
      <c r="C248" s="2">
        <v>6204.71</v>
      </c>
      <c r="D248" s="11">
        <v>7900</v>
      </c>
      <c r="E248" s="11">
        <v>7900</v>
      </c>
      <c r="F248" s="11"/>
      <c r="G248" s="11">
        <v>7900</v>
      </c>
      <c r="H248" s="12">
        <f>(E248/D248)-1</f>
        <v>0</v>
      </c>
      <c r="I248" s="70">
        <v>1.76</v>
      </c>
      <c r="J248" s="53">
        <v>0.0003</v>
      </c>
    </row>
    <row r="249" spans="1:10" ht="12.75">
      <c r="A249" s="9">
        <v>1243</v>
      </c>
      <c r="B249" s="10" t="s">
        <v>16</v>
      </c>
      <c r="C249" s="2">
        <v>0</v>
      </c>
      <c r="D249" s="11">
        <v>0</v>
      </c>
      <c r="E249" s="11">
        <v>0</v>
      </c>
      <c r="F249" s="11"/>
      <c r="G249" s="11">
        <v>0</v>
      </c>
      <c r="H249" s="12">
        <v>0</v>
      </c>
      <c r="I249" s="70">
        <v>0</v>
      </c>
      <c r="J249" s="53">
        <v>0</v>
      </c>
    </row>
    <row r="250" spans="1:10" ht="13.5" thickBot="1">
      <c r="A250" s="13"/>
      <c r="B250" s="13"/>
      <c r="C250" s="14"/>
      <c r="D250" s="14"/>
      <c r="E250" s="14"/>
      <c r="F250" s="14"/>
      <c r="G250" s="14"/>
      <c r="H250" s="15"/>
      <c r="I250" s="74"/>
      <c r="J250" s="51"/>
    </row>
    <row r="251" spans="1:8" ht="12.75">
      <c r="A251" s="16"/>
      <c r="B251" s="16"/>
      <c r="C251" s="17"/>
      <c r="D251" s="17"/>
      <c r="E251" s="17"/>
      <c r="F251" s="17"/>
      <c r="G251" s="17"/>
      <c r="H251" s="12"/>
    </row>
    <row r="252" spans="1:10" ht="12.75">
      <c r="A252" s="18"/>
      <c r="B252" s="19" t="s">
        <v>12</v>
      </c>
      <c r="C252" s="20">
        <f>SUM(C246:C250)</f>
        <v>100275.24</v>
      </c>
      <c r="D252" s="20">
        <f>SUM(D246:D250)</f>
        <v>103688</v>
      </c>
      <c r="E252" s="20">
        <f>SUM(E246:E250)</f>
        <v>148602</v>
      </c>
      <c r="F252" s="20">
        <f>SUM(F246:F250)</f>
        <v>0</v>
      </c>
      <c r="G252" s="20">
        <f>SUM(G246:G250)</f>
        <v>148602</v>
      </c>
      <c r="H252" s="12">
        <f>(E252/D252)-1</f>
        <v>0.43316487925314395</v>
      </c>
      <c r="I252" s="46">
        <f>SUM(I246:I250)</f>
        <v>33.12</v>
      </c>
      <c r="J252" s="52">
        <f>SUM(J246:J250)</f>
        <v>0.005</v>
      </c>
    </row>
    <row r="255" spans="1:10" ht="12.75">
      <c r="A255" s="5"/>
      <c r="B255" s="6" t="s">
        <v>53</v>
      </c>
      <c r="C255" s="7"/>
      <c r="D255" s="7"/>
      <c r="E255" s="7"/>
      <c r="F255" s="7"/>
      <c r="G255" s="7"/>
      <c r="H255" s="8"/>
      <c r="I255" s="72"/>
      <c r="J255" s="64"/>
    </row>
    <row r="256" spans="1:8" ht="12.75">
      <c r="A256" s="9"/>
      <c r="B256" s="10"/>
      <c r="C256" s="2"/>
      <c r="H256" s="12"/>
    </row>
    <row r="257" spans="1:10" ht="12.75">
      <c r="A257" s="9">
        <v>1250</v>
      </c>
      <c r="B257" s="10" t="s">
        <v>54</v>
      </c>
      <c r="C257" s="2">
        <v>21768</v>
      </c>
      <c r="D257" s="2">
        <v>20000</v>
      </c>
      <c r="E257" s="2">
        <v>20000</v>
      </c>
      <c r="F257" s="2"/>
      <c r="G257" s="2">
        <v>20000</v>
      </c>
      <c r="H257" s="12">
        <f>(E257/D257)-1</f>
        <v>0</v>
      </c>
      <c r="I257" s="70">
        <v>4.46</v>
      </c>
      <c r="J257" s="53">
        <v>0.0006</v>
      </c>
    </row>
    <row r="258" spans="1:10" ht="12.75">
      <c r="A258" s="10">
        <v>1251</v>
      </c>
      <c r="B258" s="10" t="s">
        <v>11</v>
      </c>
      <c r="C258" s="2">
        <v>2229.03</v>
      </c>
      <c r="D258" s="11">
        <v>3500</v>
      </c>
      <c r="E258" s="11">
        <v>3500</v>
      </c>
      <c r="F258" s="11"/>
      <c r="G258" s="11">
        <v>3500</v>
      </c>
      <c r="H258" s="12">
        <f>(E258/D258)-1</f>
        <v>0</v>
      </c>
      <c r="I258" s="70">
        <v>0.78</v>
      </c>
      <c r="J258" s="53">
        <v>0.0001</v>
      </c>
    </row>
    <row r="259" spans="1:10" ht="13.5" thickBot="1">
      <c r="A259" s="13"/>
      <c r="B259" s="13"/>
      <c r="C259" s="14"/>
      <c r="D259" s="14"/>
      <c r="E259" s="14"/>
      <c r="F259" s="14"/>
      <c r="G259" s="14"/>
      <c r="H259" s="15"/>
      <c r="I259" s="74"/>
      <c r="J259" s="51"/>
    </row>
    <row r="260" spans="1:8" ht="12.75">
      <c r="A260" s="16"/>
      <c r="B260" s="16"/>
      <c r="C260" s="17"/>
      <c r="D260" s="17"/>
      <c r="E260" s="17"/>
      <c r="F260" s="17"/>
      <c r="G260" s="17"/>
      <c r="H260" s="12"/>
    </row>
    <row r="261" spans="1:10" ht="12.75">
      <c r="A261" s="18"/>
      <c r="B261" s="19" t="s">
        <v>12</v>
      </c>
      <c r="C261" s="20">
        <f>SUM(C256:C259)</f>
        <v>23997.03</v>
      </c>
      <c r="D261" s="20">
        <f>SUM(D256:D259)</f>
        <v>23500</v>
      </c>
      <c r="E261" s="20">
        <f>SUM(E256:E259)</f>
        <v>23500</v>
      </c>
      <c r="F261" s="20">
        <f>SUM(F256:F259)</f>
        <v>0</v>
      </c>
      <c r="G261" s="20">
        <f>SUM(G256:G259)</f>
        <v>23500</v>
      </c>
      <c r="H261" s="12">
        <f>(E261/D261)-1</f>
        <v>0</v>
      </c>
      <c r="I261" s="46">
        <f>SUM(I256:I259)</f>
        <v>5.24</v>
      </c>
      <c r="J261" s="52">
        <f>SUM(J256:J259)</f>
        <v>0.0007</v>
      </c>
    </row>
    <row r="263" spans="1:8" ht="12.75">
      <c r="A263" s="18"/>
      <c r="B263" s="19"/>
      <c r="C263" s="20"/>
      <c r="D263" s="20"/>
      <c r="E263" s="20"/>
      <c r="F263" s="20"/>
      <c r="G263" s="20"/>
      <c r="H263" s="12"/>
    </row>
    <row r="264" spans="1:8" ht="12.75">
      <c r="A264" s="18"/>
      <c r="B264" s="19"/>
      <c r="C264" s="20"/>
      <c r="D264" s="20"/>
      <c r="E264" s="20"/>
      <c r="F264" s="20"/>
      <c r="G264" s="20"/>
      <c r="H264" s="12"/>
    </row>
    <row r="265" spans="1:8" ht="12.75">
      <c r="A265" s="18"/>
      <c r="B265" s="19"/>
      <c r="C265" s="20"/>
      <c r="D265" s="20"/>
      <c r="E265" s="20"/>
      <c r="F265" s="20"/>
      <c r="G265" s="20"/>
      <c r="H265" s="12"/>
    </row>
    <row r="266" spans="3:10" ht="12.75">
      <c r="C266" s="2"/>
      <c r="D266" s="2"/>
      <c r="E266" s="3" t="s">
        <v>153</v>
      </c>
      <c r="F266" s="3" t="s">
        <v>153</v>
      </c>
      <c r="G266" s="3" t="s">
        <v>153</v>
      </c>
      <c r="I266" s="71" t="s">
        <v>153</v>
      </c>
      <c r="J266" s="63" t="s">
        <v>153</v>
      </c>
    </row>
    <row r="267" spans="3:10" ht="12.75">
      <c r="C267" s="3" t="s">
        <v>143</v>
      </c>
      <c r="D267" s="3" t="s">
        <v>146</v>
      </c>
      <c r="E267" s="3" t="s">
        <v>6</v>
      </c>
      <c r="F267" s="3" t="s">
        <v>9</v>
      </c>
      <c r="G267" s="3" t="s">
        <v>9</v>
      </c>
      <c r="H267" s="1" t="s">
        <v>0</v>
      </c>
      <c r="I267" s="71" t="s">
        <v>158</v>
      </c>
      <c r="J267" s="63" t="s">
        <v>159</v>
      </c>
    </row>
    <row r="268" spans="1:10" ht="12.75">
      <c r="A268" s="1" t="s">
        <v>4</v>
      </c>
      <c r="B268" s="1" t="s">
        <v>1</v>
      </c>
      <c r="C268" s="3" t="s">
        <v>2</v>
      </c>
      <c r="D268" s="3" t="s">
        <v>5</v>
      </c>
      <c r="E268" s="3" t="s">
        <v>8</v>
      </c>
      <c r="F268" s="3" t="s">
        <v>8</v>
      </c>
      <c r="G268" s="3" t="s">
        <v>8</v>
      </c>
      <c r="H268" s="1" t="s">
        <v>3</v>
      </c>
      <c r="I268" s="71" t="s">
        <v>117</v>
      </c>
      <c r="J268" s="63" t="s">
        <v>117</v>
      </c>
    </row>
    <row r="269" spans="1:8" ht="12.75">
      <c r="A269" s="18"/>
      <c r="B269" s="19"/>
      <c r="C269" s="20"/>
      <c r="D269" s="20"/>
      <c r="E269" s="20"/>
      <c r="F269" s="20"/>
      <c r="G269" s="20"/>
      <c r="H269" s="12"/>
    </row>
    <row r="270" spans="1:8" ht="12.75">
      <c r="A270" s="18"/>
      <c r="B270" s="19"/>
      <c r="C270" s="20"/>
      <c r="D270" s="20"/>
      <c r="E270" s="20"/>
      <c r="F270" s="20"/>
      <c r="G270" s="20"/>
      <c r="H270" s="12"/>
    </row>
    <row r="271" spans="1:10" ht="12.75">
      <c r="A271" s="5"/>
      <c r="B271" s="6" t="s">
        <v>56</v>
      </c>
      <c r="C271" s="7"/>
      <c r="D271" s="7"/>
      <c r="E271" s="7"/>
      <c r="F271" s="7"/>
      <c r="G271" s="7"/>
      <c r="H271" s="8"/>
      <c r="I271" s="72"/>
      <c r="J271" s="64"/>
    </row>
    <row r="272" spans="1:8" ht="12.75">
      <c r="A272" s="9"/>
      <c r="B272" s="10"/>
      <c r="C272" s="2"/>
      <c r="H272" s="12"/>
    </row>
    <row r="273" spans="1:10" ht="12.75">
      <c r="A273" s="9">
        <v>1260</v>
      </c>
      <c r="B273" s="10" t="s">
        <v>29</v>
      </c>
      <c r="C273" s="2">
        <v>1</v>
      </c>
      <c r="D273" s="2">
        <v>1</v>
      </c>
      <c r="E273" s="2">
        <v>1</v>
      </c>
      <c r="F273" s="2"/>
      <c r="G273" s="2">
        <v>1</v>
      </c>
      <c r="H273" s="12">
        <f>(E273/D273)-1</f>
        <v>0</v>
      </c>
      <c r="I273" s="70">
        <v>0</v>
      </c>
      <c r="J273" s="53">
        <v>0</v>
      </c>
    </row>
    <row r="274" spans="1:10" ht="12.75">
      <c r="A274" s="10">
        <v>1261</v>
      </c>
      <c r="B274" s="10" t="s">
        <v>11</v>
      </c>
      <c r="C274" s="2">
        <v>100</v>
      </c>
      <c r="D274" s="11">
        <v>100</v>
      </c>
      <c r="E274" s="11">
        <v>100</v>
      </c>
      <c r="F274" s="11"/>
      <c r="G274" s="11">
        <v>100</v>
      </c>
      <c r="H274" s="12">
        <f>(E274/D274)-1</f>
        <v>0</v>
      </c>
      <c r="I274" s="70">
        <v>0.02</v>
      </c>
      <c r="J274" s="53">
        <v>0</v>
      </c>
    </row>
    <row r="275" spans="1:8" ht="12.75">
      <c r="A275" s="10">
        <v>1262</v>
      </c>
      <c r="B275" s="10" t="s">
        <v>16</v>
      </c>
      <c r="C275" s="2"/>
      <c r="D275" s="11">
        <v>0</v>
      </c>
      <c r="E275" s="11">
        <v>0</v>
      </c>
      <c r="F275" s="11"/>
      <c r="G275" s="11">
        <v>0</v>
      </c>
      <c r="H275" s="12">
        <v>0</v>
      </c>
    </row>
    <row r="276" spans="1:10" ht="13.5" thickBot="1">
      <c r="A276" s="13"/>
      <c r="B276" s="13"/>
      <c r="C276" s="14"/>
      <c r="D276" s="14"/>
      <c r="E276" s="14"/>
      <c r="F276" s="14"/>
      <c r="G276" s="14"/>
      <c r="H276" s="15"/>
      <c r="I276" s="74"/>
      <c r="J276" s="51"/>
    </row>
    <row r="277" spans="1:8" ht="12.75">
      <c r="A277" s="16"/>
      <c r="B277" s="16"/>
      <c r="C277" s="17"/>
      <c r="D277" s="17"/>
      <c r="E277" s="17"/>
      <c r="F277" s="17"/>
      <c r="G277" s="17"/>
      <c r="H277" s="12"/>
    </row>
    <row r="278" spans="1:10" ht="12.75">
      <c r="A278" s="18"/>
      <c r="B278" s="19" t="s">
        <v>12</v>
      </c>
      <c r="C278" s="20">
        <f>SUM(C272:C276)</f>
        <v>101</v>
      </c>
      <c r="D278" s="20">
        <f>SUM(D272:D276)</f>
        <v>101</v>
      </c>
      <c r="E278" s="20">
        <f>SUM(E272:E276)</f>
        <v>101</v>
      </c>
      <c r="F278" s="20">
        <f>SUM(F272:F276)</f>
        <v>0</v>
      </c>
      <c r="G278" s="20">
        <f>SUM(G272:G276)</f>
        <v>101</v>
      </c>
      <c r="H278" s="12">
        <f>(E278/D278)-1</f>
        <v>0</v>
      </c>
      <c r="I278" s="46">
        <f>SUM(I272:I276)</f>
        <v>0.02</v>
      </c>
      <c r="J278" s="52">
        <f>SUM(J272:J276)</f>
        <v>0</v>
      </c>
    </row>
    <row r="279" spans="1:8" ht="12.75">
      <c r="A279" s="18"/>
      <c r="B279" s="19"/>
      <c r="C279" s="20"/>
      <c r="D279" s="20"/>
      <c r="E279" s="20"/>
      <c r="F279" s="20"/>
      <c r="G279" s="20"/>
      <c r="H279" s="12"/>
    </row>
    <row r="280" spans="1:8" ht="12.75">
      <c r="A280" s="18"/>
      <c r="B280" s="19"/>
      <c r="C280" s="20"/>
      <c r="D280" s="20"/>
      <c r="E280" s="20"/>
      <c r="F280" s="20"/>
      <c r="G280" s="20"/>
      <c r="H280" s="12"/>
    </row>
    <row r="281" spans="1:10" ht="12.75">
      <c r="A281" s="5"/>
      <c r="B281" s="6" t="s">
        <v>80</v>
      </c>
      <c r="C281" s="7"/>
      <c r="D281" s="7"/>
      <c r="E281" s="7"/>
      <c r="F281" s="7"/>
      <c r="G281" s="7"/>
      <c r="H281" s="8"/>
      <c r="I281" s="72"/>
      <c r="J281" s="64"/>
    </row>
    <row r="282" spans="1:8" ht="12.75">
      <c r="A282" s="9"/>
      <c r="B282" s="10"/>
      <c r="C282" s="2"/>
      <c r="D282" s="27"/>
      <c r="E282" s="27"/>
      <c r="F282" s="27"/>
      <c r="G282" s="27"/>
      <c r="H282" s="12"/>
    </row>
    <row r="283" spans="1:10" ht="12.75">
      <c r="A283">
        <v>1270</v>
      </c>
      <c r="B283" s="10" t="s">
        <v>14</v>
      </c>
      <c r="C283" s="2">
        <v>0</v>
      </c>
      <c r="D283" s="11">
        <v>0</v>
      </c>
      <c r="E283" s="11">
        <v>0</v>
      </c>
      <c r="F283" s="11"/>
      <c r="G283" s="11">
        <v>0</v>
      </c>
      <c r="H283" s="12">
        <v>0</v>
      </c>
      <c r="I283" s="70">
        <v>0</v>
      </c>
      <c r="J283" s="53">
        <v>0</v>
      </c>
    </row>
    <row r="284" spans="1:10" ht="12.75">
      <c r="A284" s="9">
        <v>1271</v>
      </c>
      <c r="B284" s="10" t="s">
        <v>11</v>
      </c>
      <c r="C284" s="28">
        <v>576.15</v>
      </c>
      <c r="D284" s="11">
        <v>1000</v>
      </c>
      <c r="E284" s="11">
        <v>1000</v>
      </c>
      <c r="F284" s="11"/>
      <c r="G284" s="11">
        <v>1000</v>
      </c>
      <c r="H284" s="12">
        <f>(E284/D284)-1</f>
        <v>0</v>
      </c>
      <c r="I284" s="70">
        <v>0.22</v>
      </c>
      <c r="J284" s="53">
        <v>0</v>
      </c>
    </row>
    <row r="285" spans="1:10" ht="12.75">
      <c r="A285" s="9">
        <v>1272</v>
      </c>
      <c r="B285" s="10" t="s">
        <v>81</v>
      </c>
      <c r="C285" s="28">
        <v>0</v>
      </c>
      <c r="D285" s="11">
        <v>10021</v>
      </c>
      <c r="E285" s="11">
        <v>10021</v>
      </c>
      <c r="F285" s="11"/>
      <c r="G285" s="11">
        <v>10021</v>
      </c>
      <c r="H285" s="12">
        <f>(E285/D285)-1</f>
        <v>0</v>
      </c>
      <c r="I285" s="70">
        <v>2.24</v>
      </c>
      <c r="J285" s="53">
        <v>0.0003</v>
      </c>
    </row>
    <row r="286" spans="1:10" ht="12.75">
      <c r="A286" s="9">
        <v>1273</v>
      </c>
      <c r="B286" s="10" t="s">
        <v>82</v>
      </c>
      <c r="C286" s="28">
        <v>30143</v>
      </c>
      <c r="D286" s="11">
        <v>22366</v>
      </c>
      <c r="E286" s="11">
        <v>22366</v>
      </c>
      <c r="F286" s="11"/>
      <c r="G286" s="11">
        <v>22366</v>
      </c>
      <c r="H286" s="12">
        <f>(E286/D286)-1</f>
        <v>0</v>
      </c>
      <c r="I286" s="70">
        <v>4.98</v>
      </c>
      <c r="J286" s="53">
        <v>0.0007</v>
      </c>
    </row>
    <row r="287" spans="1:10" ht="12.75">
      <c r="A287" s="9">
        <v>1274</v>
      </c>
      <c r="B287" s="10" t="s">
        <v>83</v>
      </c>
      <c r="C287" s="28">
        <v>0</v>
      </c>
      <c r="D287" s="11">
        <v>6500</v>
      </c>
      <c r="E287" s="11">
        <v>6500</v>
      </c>
      <c r="F287" s="11"/>
      <c r="G287" s="11">
        <v>6500</v>
      </c>
      <c r="H287" s="12">
        <f>(E287/D287)-1</f>
        <v>0</v>
      </c>
      <c r="I287" s="70">
        <v>1.45</v>
      </c>
      <c r="J287" s="53">
        <v>0.0002</v>
      </c>
    </row>
    <row r="288" spans="1:10" ht="12.75">
      <c r="A288" s="9">
        <v>1275</v>
      </c>
      <c r="B288" s="10" t="s">
        <v>84</v>
      </c>
      <c r="C288" s="2">
        <v>9635.96</v>
      </c>
      <c r="D288" s="11">
        <v>10000</v>
      </c>
      <c r="E288" s="11">
        <v>10000</v>
      </c>
      <c r="F288" s="11"/>
      <c r="G288" s="11">
        <v>10000</v>
      </c>
      <c r="H288" s="12">
        <f>(E288/D288)-1</f>
        <v>0</v>
      </c>
      <c r="I288" s="70">
        <v>2.23</v>
      </c>
      <c r="J288" s="53">
        <v>0.0003</v>
      </c>
    </row>
    <row r="289" spans="1:10" ht="13.5" thickBot="1">
      <c r="A289" s="13"/>
      <c r="B289" s="13"/>
      <c r="C289" s="14"/>
      <c r="D289" s="14"/>
      <c r="E289" s="14"/>
      <c r="F289" s="14"/>
      <c r="G289" s="14"/>
      <c r="H289" s="15"/>
      <c r="I289" s="74"/>
      <c r="J289" s="51"/>
    </row>
    <row r="290" spans="1:8" ht="12.75">
      <c r="A290" s="16"/>
      <c r="B290" s="16"/>
      <c r="C290" s="17"/>
      <c r="D290" s="17"/>
      <c r="E290" s="17"/>
      <c r="F290" s="17"/>
      <c r="G290" s="17"/>
      <c r="H290" s="12"/>
    </row>
    <row r="291" spans="1:10" ht="12.75">
      <c r="A291" s="18"/>
      <c r="B291" s="19" t="s">
        <v>12</v>
      </c>
      <c r="C291" s="20">
        <f>SUM(C283:C289)</f>
        <v>40355.11</v>
      </c>
      <c r="D291" s="20">
        <f>SUM(D282:D289)</f>
        <v>49887</v>
      </c>
      <c r="E291" s="20">
        <f>SUM(E282:E289)</f>
        <v>49887</v>
      </c>
      <c r="F291" s="20">
        <f>SUM(F282:F289)</f>
        <v>0</v>
      </c>
      <c r="G291" s="20">
        <f>SUM(G282:G289)</f>
        <v>49887</v>
      </c>
      <c r="H291" s="12">
        <f>(E291/D291)-1</f>
        <v>0</v>
      </c>
      <c r="I291" s="46">
        <f>SUM(I282:I289)</f>
        <v>11.120000000000001</v>
      </c>
      <c r="J291" s="52">
        <f>SUM(J282:J289)</f>
        <v>0.0015</v>
      </c>
    </row>
    <row r="292" spans="1:8" ht="12.75">
      <c r="A292" s="18"/>
      <c r="B292" s="19"/>
      <c r="C292" s="20"/>
      <c r="D292" s="20"/>
      <c r="E292" s="20"/>
      <c r="F292" s="20"/>
      <c r="G292" s="20"/>
      <c r="H292" s="12"/>
    </row>
    <row r="293" spans="1:10" ht="12.75">
      <c r="A293" s="5"/>
      <c r="B293" s="6" t="s">
        <v>55</v>
      </c>
      <c r="C293" s="7"/>
      <c r="D293" s="7"/>
      <c r="E293" s="7"/>
      <c r="F293" s="7"/>
      <c r="G293" s="7"/>
      <c r="H293" s="8"/>
      <c r="I293" s="72"/>
      <c r="J293" s="64"/>
    </row>
    <row r="294" spans="1:8" ht="12.75">
      <c r="A294" s="9"/>
      <c r="B294" s="10"/>
      <c r="C294" s="2"/>
      <c r="H294" s="12"/>
    </row>
    <row r="295" spans="1:10" ht="12.75">
      <c r="A295" s="9">
        <v>1280</v>
      </c>
      <c r="B295" s="10" t="s">
        <v>54</v>
      </c>
      <c r="C295" s="2">
        <v>3000</v>
      </c>
      <c r="D295" s="2">
        <v>2500</v>
      </c>
      <c r="E295" s="2">
        <v>2500</v>
      </c>
      <c r="F295" s="2"/>
      <c r="G295" s="2">
        <v>2500</v>
      </c>
      <c r="H295" s="12">
        <f>(E295/D295)-1</f>
        <v>0</v>
      </c>
      <c r="I295" s="70">
        <v>0.56</v>
      </c>
      <c r="J295" s="53">
        <v>0.0001</v>
      </c>
    </row>
    <row r="296" spans="1:10" ht="12.75">
      <c r="A296" s="10">
        <v>1281</v>
      </c>
      <c r="B296" s="10" t="s">
        <v>11</v>
      </c>
      <c r="C296" s="2">
        <v>20</v>
      </c>
      <c r="D296" s="11">
        <v>100</v>
      </c>
      <c r="E296" s="11">
        <v>100</v>
      </c>
      <c r="F296" s="11"/>
      <c r="G296" s="11">
        <v>100</v>
      </c>
      <c r="H296" s="12">
        <f>(E296/D296)-1</f>
        <v>0</v>
      </c>
      <c r="I296" s="70">
        <v>0.02</v>
      </c>
      <c r="J296" s="53">
        <v>0</v>
      </c>
    </row>
    <row r="297" spans="1:10" ht="13.5" thickBot="1">
      <c r="A297" s="13"/>
      <c r="B297" s="13"/>
      <c r="C297" s="14"/>
      <c r="D297" s="14"/>
      <c r="E297" s="14"/>
      <c r="F297" s="14"/>
      <c r="G297" s="14"/>
      <c r="H297" s="15"/>
      <c r="I297" s="74"/>
      <c r="J297" s="51"/>
    </row>
    <row r="298" spans="1:8" ht="12.75">
      <c r="A298" s="16"/>
      <c r="B298" s="16"/>
      <c r="C298" s="17"/>
      <c r="D298" s="17"/>
      <c r="E298" s="17"/>
      <c r="F298" s="17"/>
      <c r="G298" s="17"/>
      <c r="H298" s="12"/>
    </row>
    <row r="299" spans="1:10" ht="12.75">
      <c r="A299" s="18"/>
      <c r="B299" s="19" t="s">
        <v>12</v>
      </c>
      <c r="C299" s="20">
        <f>SUM(C294:C297)</f>
        <v>3020</v>
      </c>
      <c r="D299" s="20">
        <f>SUM(D294:D297)</f>
        <v>2600</v>
      </c>
      <c r="E299" s="20">
        <f>SUM(E294:E297)</f>
        <v>2600</v>
      </c>
      <c r="F299" s="20">
        <f>SUM(F294:F297)</f>
        <v>0</v>
      </c>
      <c r="G299" s="20">
        <f>SUM(G294:G297)</f>
        <v>2600</v>
      </c>
      <c r="H299" s="12">
        <f>(E299/D299)-1</f>
        <v>0</v>
      </c>
      <c r="I299" s="46">
        <f>SUM(I294:I297)</f>
        <v>0.5800000000000001</v>
      </c>
      <c r="J299" s="52">
        <f>SUM(J294:J297)</f>
        <v>0.0001</v>
      </c>
    </row>
    <row r="300" spans="1:8" ht="12.75">
      <c r="A300" s="18"/>
      <c r="B300" s="19"/>
      <c r="C300" s="20"/>
      <c r="D300" s="20"/>
      <c r="E300" s="20"/>
      <c r="F300" s="20"/>
      <c r="G300" s="20"/>
      <c r="H300" s="12"/>
    </row>
    <row r="301" spans="1:8" ht="12.75">
      <c r="A301" s="18"/>
      <c r="B301" s="19"/>
      <c r="C301" s="20"/>
      <c r="D301" s="20"/>
      <c r="E301" s="20"/>
      <c r="F301" s="20"/>
      <c r="G301" s="20"/>
      <c r="H301" s="12"/>
    </row>
    <row r="302" spans="1:10" s="32" customFormat="1" ht="15.75">
      <c r="A302" s="33" t="s">
        <v>128</v>
      </c>
      <c r="B302" s="33"/>
      <c r="C302" s="39">
        <f>SUM(C204+C215+C232+C241+C252+C261+C278+C291+C299)</f>
        <v>332036.68000000005</v>
      </c>
      <c r="D302" s="39">
        <f>SUM(D204+D215+D232+D241+D252+D261+D278+D291+D299)</f>
        <v>351148</v>
      </c>
      <c r="E302" s="39">
        <f>SUM(E204+E215+E232+E241+E252+E261+E278+E291+E299)</f>
        <v>404148</v>
      </c>
      <c r="F302" s="39">
        <f>SUM(F204+F215+F232+F241+F252+F261+F278+F291+F299)</f>
        <v>0</v>
      </c>
      <c r="G302" s="39">
        <f>SUM(G204+G215+G232+G241+G252+G261+G278+G291+G299)</f>
        <v>404148</v>
      </c>
      <c r="H302" s="12">
        <f>(E302/D302)-1</f>
        <v>0.1509335095173545</v>
      </c>
      <c r="I302" s="78">
        <f>SUM(I204+I215+I232+I241+I252+I261+I278+I291+I299)</f>
        <v>90.07000000000001</v>
      </c>
      <c r="J302" s="62">
        <f>SUM(J204+J215+J232+J241+J252+J261+J278+J291+J299)</f>
        <v>0.012999999999999998</v>
      </c>
    </row>
    <row r="303" spans="1:10" s="45" customFormat="1" ht="15">
      <c r="A303" s="42"/>
      <c r="B303" s="42"/>
      <c r="C303" s="43"/>
      <c r="D303" s="43"/>
      <c r="E303" s="43"/>
      <c r="F303" s="43"/>
      <c r="G303" s="43"/>
      <c r="H303" s="44"/>
      <c r="I303" s="76"/>
      <c r="J303" s="66"/>
    </row>
    <row r="304" spans="1:10" s="45" customFormat="1" ht="15">
      <c r="A304" s="42"/>
      <c r="B304" s="42"/>
      <c r="C304" s="43"/>
      <c r="D304" s="43"/>
      <c r="E304" s="43"/>
      <c r="F304" s="43"/>
      <c r="G304" s="43"/>
      <c r="H304" s="44"/>
      <c r="I304" s="76"/>
      <c r="J304" s="66"/>
    </row>
    <row r="305" spans="1:10" s="45" customFormat="1" ht="15">
      <c r="A305" s="42"/>
      <c r="B305" s="42"/>
      <c r="C305" s="43"/>
      <c r="D305" s="43"/>
      <c r="E305" s="43"/>
      <c r="F305" s="43"/>
      <c r="G305" s="43"/>
      <c r="H305" s="44"/>
      <c r="I305" s="76"/>
      <c r="J305" s="66"/>
    </row>
    <row r="306" spans="1:10" s="45" customFormat="1" ht="15">
      <c r="A306" s="42"/>
      <c r="B306" s="42"/>
      <c r="C306" s="43"/>
      <c r="D306" s="43"/>
      <c r="E306" s="43"/>
      <c r="F306" s="43"/>
      <c r="G306" s="43"/>
      <c r="H306" s="44"/>
      <c r="I306" s="76"/>
      <c r="J306" s="66"/>
    </row>
    <row r="307" spans="1:10" s="45" customFormat="1" ht="15">
      <c r="A307" s="42"/>
      <c r="B307" s="42"/>
      <c r="C307" s="43"/>
      <c r="D307" s="43"/>
      <c r="E307" s="43"/>
      <c r="F307" s="43"/>
      <c r="G307" s="43"/>
      <c r="H307" s="44"/>
      <c r="I307" s="76"/>
      <c r="J307" s="66"/>
    </row>
    <row r="308" spans="1:10" s="45" customFormat="1" ht="15">
      <c r="A308" s="42"/>
      <c r="B308" s="42"/>
      <c r="C308" s="43"/>
      <c r="D308" s="43"/>
      <c r="E308" s="43"/>
      <c r="F308" s="43"/>
      <c r="G308" s="43"/>
      <c r="H308" s="44"/>
      <c r="I308" s="76"/>
      <c r="J308" s="66"/>
    </row>
    <row r="309" spans="1:10" s="45" customFormat="1" ht="15">
      <c r="A309" s="42"/>
      <c r="B309" s="42"/>
      <c r="C309" s="43"/>
      <c r="D309" s="43"/>
      <c r="E309" s="43"/>
      <c r="F309" s="43"/>
      <c r="G309" s="43"/>
      <c r="H309" s="44"/>
      <c r="I309" s="76"/>
      <c r="J309" s="66"/>
    </row>
    <row r="310" spans="1:10" s="45" customFormat="1" ht="15">
      <c r="A310" s="42"/>
      <c r="B310" s="42"/>
      <c r="C310" s="43"/>
      <c r="D310" s="43"/>
      <c r="E310" s="43"/>
      <c r="F310" s="43"/>
      <c r="G310" s="43"/>
      <c r="H310" s="44"/>
      <c r="I310" s="76"/>
      <c r="J310" s="66"/>
    </row>
    <row r="311" spans="3:10" ht="12.75">
      <c r="C311" s="2"/>
      <c r="D311" s="2"/>
      <c r="E311" s="3" t="s">
        <v>153</v>
      </c>
      <c r="F311" s="3" t="s">
        <v>153</v>
      </c>
      <c r="G311" s="3" t="s">
        <v>153</v>
      </c>
      <c r="I311" s="71" t="s">
        <v>153</v>
      </c>
      <c r="J311" s="63" t="s">
        <v>153</v>
      </c>
    </row>
    <row r="312" spans="3:10" ht="12.75">
      <c r="C312" s="3" t="s">
        <v>143</v>
      </c>
      <c r="D312" s="3" t="s">
        <v>146</v>
      </c>
      <c r="E312" s="3" t="s">
        <v>6</v>
      </c>
      <c r="F312" s="3" t="s">
        <v>9</v>
      </c>
      <c r="G312" s="3" t="s">
        <v>9</v>
      </c>
      <c r="H312" s="1" t="s">
        <v>0</v>
      </c>
      <c r="I312" s="71" t="s">
        <v>158</v>
      </c>
      <c r="J312" s="63" t="s">
        <v>159</v>
      </c>
    </row>
    <row r="313" spans="1:10" ht="12.75">
      <c r="A313" s="1" t="s">
        <v>4</v>
      </c>
      <c r="B313" s="1" t="s">
        <v>1</v>
      </c>
      <c r="C313" s="3" t="s">
        <v>2</v>
      </c>
      <c r="D313" s="3" t="s">
        <v>5</v>
      </c>
      <c r="E313" s="3" t="s">
        <v>8</v>
      </c>
      <c r="F313" s="3" t="s">
        <v>8</v>
      </c>
      <c r="G313" s="3" t="s">
        <v>8</v>
      </c>
      <c r="H313" s="1" t="s">
        <v>3</v>
      </c>
      <c r="I313" s="71" t="s">
        <v>117</v>
      </c>
      <c r="J313" s="63" t="s">
        <v>117</v>
      </c>
    </row>
    <row r="314" spans="1:8" ht="12.75">
      <c r="A314" s="18"/>
      <c r="B314" s="19"/>
      <c r="C314" s="20"/>
      <c r="D314" s="20"/>
      <c r="E314" s="20"/>
      <c r="F314" s="20"/>
      <c r="G314" s="20"/>
      <c r="H314" s="12"/>
    </row>
    <row r="315" spans="1:8" ht="12.75">
      <c r="A315" s="1"/>
      <c r="B315" s="34" t="s">
        <v>69</v>
      </c>
      <c r="C315" s="3"/>
      <c r="D315" s="3"/>
      <c r="E315" s="3"/>
      <c r="F315" s="3"/>
      <c r="G315" s="3"/>
      <c r="H315" s="1"/>
    </row>
    <row r="317" spans="1:10" ht="12.75">
      <c r="A317" s="5"/>
      <c r="B317" s="6" t="s">
        <v>45</v>
      </c>
      <c r="C317" s="7"/>
      <c r="D317" s="7"/>
      <c r="E317" s="7"/>
      <c r="F317" s="7"/>
      <c r="G317" s="7"/>
      <c r="H317" s="8"/>
      <c r="I317" s="72"/>
      <c r="J317" s="64"/>
    </row>
    <row r="318" spans="1:8" ht="12.75">
      <c r="A318" s="23"/>
      <c r="B318" s="24"/>
      <c r="C318" s="25"/>
      <c r="D318" s="25"/>
      <c r="E318" s="25"/>
      <c r="F318" s="25"/>
      <c r="G318" s="25"/>
      <c r="H318" s="26"/>
    </row>
    <row r="319" spans="1:10" ht="12.75">
      <c r="A319" s="9">
        <v>1300</v>
      </c>
      <c r="B319" s="10" t="s">
        <v>10</v>
      </c>
      <c r="C319" s="2">
        <v>188068</v>
      </c>
      <c r="D319" s="27">
        <v>201304</v>
      </c>
      <c r="E319" s="27">
        <v>270340</v>
      </c>
      <c r="F319" s="27"/>
      <c r="G319" s="27">
        <v>270340</v>
      </c>
      <c r="H319" s="12">
        <f>(E319/D319)-1</f>
        <v>0.34294400508683376</v>
      </c>
      <c r="I319" s="70">
        <v>60.25</v>
      </c>
      <c r="J319" s="53">
        <v>0.0087</v>
      </c>
    </row>
    <row r="320" spans="1:10" ht="12.75">
      <c r="A320" s="9">
        <v>1301</v>
      </c>
      <c r="B320" s="10" t="s">
        <v>14</v>
      </c>
      <c r="C320" s="2">
        <v>1294589.257</v>
      </c>
      <c r="D320" s="11">
        <v>1310003</v>
      </c>
      <c r="E320" s="11">
        <v>1318025</v>
      </c>
      <c r="F320" s="11"/>
      <c r="G320" s="11">
        <v>1318025</v>
      </c>
      <c r="H320" s="12">
        <f>(E320/D320)-1</f>
        <v>0.006123650098511124</v>
      </c>
      <c r="I320" s="70">
        <v>293.76</v>
      </c>
      <c r="J320" s="53">
        <v>0.0425</v>
      </c>
    </row>
    <row r="321" spans="1:10" ht="12.75">
      <c r="A321" s="23">
        <v>1302</v>
      </c>
      <c r="B321" s="30" t="s">
        <v>11</v>
      </c>
      <c r="C321" s="31">
        <v>153851.98</v>
      </c>
      <c r="D321" s="55">
        <v>140520</v>
      </c>
      <c r="E321" s="55">
        <v>151171</v>
      </c>
      <c r="F321" s="55"/>
      <c r="G321" s="55">
        <v>151171</v>
      </c>
      <c r="H321" s="56">
        <f>(E321/D321)-1</f>
        <v>0.07579703956732131</v>
      </c>
      <c r="I321" s="70">
        <v>33.69</v>
      </c>
      <c r="J321" s="53">
        <v>0.0049</v>
      </c>
    </row>
    <row r="322" spans="1:10" ht="12.75">
      <c r="A322" s="9">
        <v>1303</v>
      </c>
      <c r="B322" s="10" t="s">
        <v>46</v>
      </c>
      <c r="C322" s="2">
        <v>3900</v>
      </c>
      <c r="D322" s="11">
        <v>4000</v>
      </c>
      <c r="E322" s="11">
        <v>3900</v>
      </c>
      <c r="F322" s="11"/>
      <c r="G322" s="11">
        <v>3900</v>
      </c>
      <c r="H322" s="12">
        <f>(E322/D322)-1</f>
        <v>-0.025000000000000022</v>
      </c>
      <c r="I322" s="70">
        <v>0.87</v>
      </c>
      <c r="J322" s="53">
        <v>0.0001</v>
      </c>
    </row>
    <row r="323" spans="1:10" ht="12.75">
      <c r="A323" s="9">
        <v>1304</v>
      </c>
      <c r="B323" s="10" t="s">
        <v>47</v>
      </c>
      <c r="C323" s="2">
        <v>48787.35</v>
      </c>
      <c r="D323" s="22">
        <v>0</v>
      </c>
      <c r="E323" s="22">
        <v>0</v>
      </c>
      <c r="F323" s="22"/>
      <c r="G323" s="22">
        <v>0</v>
      </c>
      <c r="H323" s="12">
        <v>0</v>
      </c>
      <c r="I323" s="70">
        <v>0</v>
      </c>
      <c r="J323" s="53">
        <v>0</v>
      </c>
    </row>
    <row r="324" spans="1:10" ht="12.75">
      <c r="A324" s="9">
        <v>1305</v>
      </c>
      <c r="B324" s="10" t="s">
        <v>16</v>
      </c>
      <c r="C324" s="2">
        <v>12147.29</v>
      </c>
      <c r="D324" s="22">
        <v>15000</v>
      </c>
      <c r="E324" s="22">
        <v>15000</v>
      </c>
      <c r="F324" s="22"/>
      <c r="G324" s="22">
        <v>15000</v>
      </c>
      <c r="H324" s="12">
        <f>(E324/D324)-1</f>
        <v>0</v>
      </c>
      <c r="I324" s="70">
        <v>3.34</v>
      </c>
      <c r="J324" s="53">
        <v>0.0005</v>
      </c>
    </row>
    <row r="325" spans="1:10" ht="13.5" thickBot="1">
      <c r="A325" s="13"/>
      <c r="B325" s="13"/>
      <c r="C325" s="14"/>
      <c r="D325" s="14"/>
      <c r="E325" s="14"/>
      <c r="F325" s="14"/>
      <c r="G325" s="14"/>
      <c r="H325" s="15"/>
      <c r="I325" s="74"/>
      <c r="J325" s="51"/>
    </row>
    <row r="326" spans="1:8" ht="12.75">
      <c r="A326" s="16"/>
      <c r="B326" s="16"/>
      <c r="C326" s="17"/>
      <c r="D326" s="17"/>
      <c r="E326" s="17"/>
      <c r="F326" s="17"/>
      <c r="G326" s="17"/>
      <c r="H326" s="12"/>
    </row>
    <row r="327" spans="1:10" ht="12.75">
      <c r="A327" s="18"/>
      <c r="B327" s="19" t="s">
        <v>12</v>
      </c>
      <c r="C327" s="20">
        <f>SUM(C319:C325)</f>
        <v>1701343.877</v>
      </c>
      <c r="D327" s="20">
        <f>SUM(D319:D325)</f>
        <v>1670827</v>
      </c>
      <c r="E327" s="20">
        <f>SUM(E319:E325)</f>
        <v>1758436</v>
      </c>
      <c r="F327" s="20">
        <f>SUM(F319:F325)</f>
        <v>0</v>
      </c>
      <c r="G327" s="20">
        <f>SUM(G319:G325)</f>
        <v>1758436</v>
      </c>
      <c r="H327" s="12">
        <f>(E327/D327)-1</f>
        <v>0.052434512968727365</v>
      </c>
      <c r="I327" s="46">
        <f>SUM(I319:I325)</f>
        <v>391.90999999999997</v>
      </c>
      <c r="J327" s="52">
        <f>SUM(J319:J325)</f>
        <v>0.05670000000000001</v>
      </c>
    </row>
    <row r="329" spans="1:10" ht="12.75">
      <c r="A329" s="5"/>
      <c r="B329" s="6" t="s">
        <v>48</v>
      </c>
      <c r="C329" s="7"/>
      <c r="D329" s="7"/>
      <c r="E329" s="7"/>
      <c r="F329" s="7"/>
      <c r="G329" s="7"/>
      <c r="H329" s="8"/>
      <c r="I329" s="72"/>
      <c r="J329" s="64"/>
    </row>
    <row r="330" spans="1:8" ht="12.75">
      <c r="A330" s="23"/>
      <c r="B330" s="24"/>
      <c r="C330" s="25"/>
      <c r="D330" s="25"/>
      <c r="E330" s="25"/>
      <c r="F330" s="25"/>
      <c r="G330" s="25"/>
      <c r="H330" s="26"/>
    </row>
    <row r="331" spans="1:10" ht="12.75">
      <c r="A331" s="23">
        <v>1310</v>
      </c>
      <c r="B331" s="30" t="s">
        <v>10</v>
      </c>
      <c r="C331" s="25">
        <v>101650</v>
      </c>
      <c r="D331" s="58">
        <v>104692</v>
      </c>
      <c r="E331" s="58">
        <v>106781</v>
      </c>
      <c r="F331" s="58"/>
      <c r="G331" s="58">
        <v>106781</v>
      </c>
      <c r="H331" s="56">
        <f>(E331/D331)-1</f>
        <v>0.019953769151415557</v>
      </c>
      <c r="I331" s="70">
        <v>23.8</v>
      </c>
      <c r="J331" s="53">
        <v>0.0034</v>
      </c>
    </row>
    <row r="332" spans="1:10" ht="12.75">
      <c r="A332" s="9">
        <v>1311</v>
      </c>
      <c r="B332" s="10" t="s">
        <v>14</v>
      </c>
      <c r="C332" s="2">
        <v>496565.8</v>
      </c>
      <c r="D332" s="11">
        <v>548291</v>
      </c>
      <c r="E332" s="11">
        <v>566843</v>
      </c>
      <c r="F332" s="11"/>
      <c r="G332" s="11">
        <v>566843</v>
      </c>
      <c r="H332" s="12">
        <f>(E332/D332)-1</f>
        <v>0.033836046916692064</v>
      </c>
      <c r="I332" s="70">
        <v>126.34</v>
      </c>
      <c r="J332" s="53">
        <v>0.0183</v>
      </c>
    </row>
    <row r="333" spans="1:10" ht="12.75">
      <c r="A333" s="9">
        <v>1312</v>
      </c>
      <c r="B333" s="10" t="s">
        <v>11</v>
      </c>
      <c r="C333" s="28">
        <v>150947.95</v>
      </c>
      <c r="D333" s="11">
        <v>117805</v>
      </c>
      <c r="E333" s="11">
        <v>119809</v>
      </c>
      <c r="F333" s="11"/>
      <c r="G333" s="11">
        <v>119809</v>
      </c>
      <c r="H333" s="12">
        <f>(E333/D333)-1</f>
        <v>0.01701116251432455</v>
      </c>
      <c r="I333" s="70">
        <v>26.7</v>
      </c>
      <c r="J333" s="53">
        <v>0.0039</v>
      </c>
    </row>
    <row r="334" spans="1:10" ht="13.5" thickBot="1">
      <c r="A334" s="13"/>
      <c r="B334" s="13"/>
      <c r="C334" s="14"/>
      <c r="D334" s="14"/>
      <c r="E334" s="14"/>
      <c r="F334" s="14"/>
      <c r="G334" s="14"/>
      <c r="H334" s="15"/>
      <c r="I334" s="74"/>
      <c r="J334" s="51"/>
    </row>
    <row r="335" spans="1:8" ht="12.75">
      <c r="A335" s="16"/>
      <c r="B335" s="16"/>
      <c r="C335" s="17"/>
      <c r="D335" s="17"/>
      <c r="E335" s="17"/>
      <c r="F335" s="17"/>
      <c r="G335" s="17"/>
      <c r="H335" s="12"/>
    </row>
    <row r="336" spans="1:10" ht="12.75">
      <c r="A336" s="18"/>
      <c r="B336" s="19" t="s">
        <v>12</v>
      </c>
      <c r="C336" s="20">
        <f>SUM(C331:C334)</f>
        <v>749163.75</v>
      </c>
      <c r="D336" s="20">
        <f>SUM(D331:D334)</f>
        <v>770788</v>
      </c>
      <c r="E336" s="20">
        <f>SUM(E331:E334)</f>
        <v>793433</v>
      </c>
      <c r="F336" s="20">
        <f>SUM(F331:F334)</f>
        <v>0</v>
      </c>
      <c r="G336" s="20">
        <f>SUM(G331:G334)</f>
        <v>793433</v>
      </c>
      <c r="H336" s="12">
        <f>(E336/D336)-1</f>
        <v>0.02937902510158441</v>
      </c>
      <c r="I336" s="46">
        <f>SUM(I331:I334)</f>
        <v>176.84</v>
      </c>
      <c r="J336" s="52">
        <f>SUM(J331:J334)</f>
        <v>0.0256</v>
      </c>
    </row>
    <row r="338" spans="1:10" ht="12.75">
      <c r="A338" s="5"/>
      <c r="B338" s="6" t="s">
        <v>49</v>
      </c>
      <c r="C338" s="7"/>
      <c r="D338" s="7"/>
      <c r="E338" s="7"/>
      <c r="F338" s="7"/>
      <c r="G338" s="7"/>
      <c r="H338" s="8"/>
      <c r="I338" s="72"/>
      <c r="J338" s="64"/>
    </row>
    <row r="339" spans="1:8" ht="12.75">
      <c r="A339" s="9"/>
      <c r="B339" s="10"/>
      <c r="C339" s="2"/>
      <c r="H339" s="12"/>
    </row>
    <row r="340" spans="1:10" ht="12.75">
      <c r="A340" s="10">
        <v>1320</v>
      </c>
      <c r="B340" s="10" t="s">
        <v>50</v>
      </c>
      <c r="C340" s="2">
        <v>750</v>
      </c>
      <c r="D340" s="11">
        <v>750</v>
      </c>
      <c r="E340" s="11">
        <v>750</v>
      </c>
      <c r="F340" s="11"/>
      <c r="G340" s="11">
        <v>750</v>
      </c>
      <c r="H340" s="12">
        <f>(E340/D340)-1</f>
        <v>0</v>
      </c>
      <c r="I340" s="70">
        <v>0.17</v>
      </c>
      <c r="J340" s="53">
        <v>0</v>
      </c>
    </row>
    <row r="341" spans="1:10" ht="12.75">
      <c r="A341" s="10">
        <v>1321</v>
      </c>
      <c r="B341" s="10" t="s">
        <v>51</v>
      </c>
      <c r="C341" s="2">
        <v>2500</v>
      </c>
      <c r="D341" s="11">
        <v>2500</v>
      </c>
      <c r="E341" s="11">
        <v>2500</v>
      </c>
      <c r="F341" s="11"/>
      <c r="G341" s="11">
        <v>2500</v>
      </c>
      <c r="H341" s="12">
        <f>(E341/D341)-1</f>
        <v>0</v>
      </c>
      <c r="I341" s="70">
        <v>0.56</v>
      </c>
      <c r="J341" s="53">
        <v>0.0001</v>
      </c>
    </row>
    <row r="342" spans="1:10" ht="13.5" thickBot="1">
      <c r="A342" s="13"/>
      <c r="B342" s="13"/>
      <c r="C342" s="14"/>
      <c r="D342" s="14"/>
      <c r="E342" s="14"/>
      <c r="F342" s="14"/>
      <c r="G342" s="14"/>
      <c r="H342" s="15"/>
      <c r="I342" s="74"/>
      <c r="J342" s="51"/>
    </row>
    <row r="343" spans="1:8" ht="12.75">
      <c r="A343" s="16"/>
      <c r="B343" s="16"/>
      <c r="C343" s="17"/>
      <c r="D343" s="17"/>
      <c r="E343" s="17"/>
      <c r="F343" s="17"/>
      <c r="G343" s="17"/>
      <c r="H343" s="12"/>
    </row>
    <row r="344" spans="1:10" ht="12.75">
      <c r="A344" s="18"/>
      <c r="B344" s="19" t="s">
        <v>12</v>
      </c>
      <c r="C344" s="20">
        <f>SUM(C339:C342)</f>
        <v>3250</v>
      </c>
      <c r="D344" s="20">
        <f>SUM(D339:D342)</f>
        <v>3250</v>
      </c>
      <c r="E344" s="20">
        <f>SUM(E339:E342)</f>
        <v>3250</v>
      </c>
      <c r="F344" s="20">
        <f>SUM(F339:F342)</f>
        <v>0</v>
      </c>
      <c r="G344" s="20">
        <f>SUM(G339:G342)</f>
        <v>3250</v>
      </c>
      <c r="H344" s="12">
        <f>(E344/D344)-1</f>
        <v>0</v>
      </c>
      <c r="I344" s="46">
        <f>SUM(I339:I342)</f>
        <v>0.7300000000000001</v>
      </c>
      <c r="J344" s="52">
        <f>SUM(J339:J342)</f>
        <v>0.0001</v>
      </c>
    </row>
    <row r="346" spans="1:10" ht="12.75">
      <c r="A346" s="5"/>
      <c r="B346" s="6" t="s">
        <v>57</v>
      </c>
      <c r="C346" s="7"/>
      <c r="D346" s="7"/>
      <c r="E346" s="7"/>
      <c r="F346" s="7"/>
      <c r="G346" s="7"/>
      <c r="H346" s="8"/>
      <c r="I346" s="72"/>
      <c r="J346" s="64"/>
    </row>
    <row r="347" spans="1:8" ht="12.75">
      <c r="A347" s="9"/>
      <c r="B347" s="10"/>
      <c r="C347" s="2"/>
      <c r="H347" s="12"/>
    </row>
    <row r="348" spans="1:10" ht="12.75">
      <c r="A348" s="9">
        <v>1330</v>
      </c>
      <c r="B348" s="10" t="s">
        <v>26</v>
      </c>
      <c r="C348" s="2">
        <v>2082</v>
      </c>
      <c r="D348" s="2">
        <v>2082</v>
      </c>
      <c r="E348" s="2">
        <v>2082</v>
      </c>
      <c r="F348" s="2"/>
      <c r="G348" s="2">
        <v>2082</v>
      </c>
      <c r="H348" s="12">
        <f>(E348/D348)-1</f>
        <v>0</v>
      </c>
      <c r="I348" s="70">
        <v>0.46</v>
      </c>
      <c r="J348" s="53">
        <v>0.0001</v>
      </c>
    </row>
    <row r="349" spans="1:10" ht="12.75">
      <c r="A349" s="10">
        <v>1331</v>
      </c>
      <c r="B349" s="10" t="s">
        <v>11</v>
      </c>
      <c r="C349" s="2">
        <v>191</v>
      </c>
      <c r="D349" s="11">
        <v>400</v>
      </c>
      <c r="E349" s="11">
        <v>400</v>
      </c>
      <c r="F349" s="11"/>
      <c r="G349" s="11">
        <v>400</v>
      </c>
      <c r="H349" s="12">
        <f>(E349/D349)-1</f>
        <v>0</v>
      </c>
      <c r="I349" s="70">
        <v>0.09</v>
      </c>
      <c r="J349" s="53">
        <v>0</v>
      </c>
    </row>
    <row r="350" spans="1:10" ht="13.5" thickBot="1">
      <c r="A350" s="13"/>
      <c r="B350" s="13"/>
      <c r="C350" s="14"/>
      <c r="D350" s="14"/>
      <c r="E350" s="14"/>
      <c r="F350" s="14"/>
      <c r="G350" s="14"/>
      <c r="H350" s="15"/>
      <c r="I350" s="74"/>
      <c r="J350" s="51"/>
    </row>
    <row r="351" spans="1:8" ht="12.75">
      <c r="A351" s="16"/>
      <c r="B351" s="16"/>
      <c r="C351" s="17"/>
      <c r="D351" s="17"/>
      <c r="E351" s="17"/>
      <c r="F351" s="17"/>
      <c r="G351" s="17"/>
      <c r="H351" s="12"/>
    </row>
    <row r="352" spans="1:10" ht="12.75">
      <c r="A352" s="18"/>
      <c r="B352" s="19" t="s">
        <v>12</v>
      </c>
      <c r="C352" s="20">
        <f>SUM(C347:C350)</f>
        <v>2273</v>
      </c>
      <c r="D352" s="20">
        <f>SUM(D347:D350)</f>
        <v>2482</v>
      </c>
      <c r="E352" s="20">
        <f>SUM(E347:E350)</f>
        <v>2482</v>
      </c>
      <c r="F352" s="20">
        <f>SUM(F347:F350)</f>
        <v>0</v>
      </c>
      <c r="G352" s="20">
        <f>SUM(G347:G350)</f>
        <v>2482</v>
      </c>
      <c r="H352" s="12">
        <f>(E352/D352)-1</f>
        <v>0</v>
      </c>
      <c r="I352" s="46">
        <f>SUM(I347:I350)</f>
        <v>0.55</v>
      </c>
      <c r="J352" s="52">
        <f>SUM(J347:J350)</f>
        <v>0.0001</v>
      </c>
    </row>
    <row r="356" spans="3:10" ht="12.75">
      <c r="C356" s="2"/>
      <c r="D356" s="2"/>
      <c r="E356" s="3" t="s">
        <v>153</v>
      </c>
      <c r="F356" s="3" t="s">
        <v>153</v>
      </c>
      <c r="G356" s="3" t="s">
        <v>153</v>
      </c>
      <c r="I356" s="71" t="s">
        <v>153</v>
      </c>
      <c r="J356" s="63" t="s">
        <v>153</v>
      </c>
    </row>
    <row r="357" spans="3:10" ht="12.75">
      <c r="C357" s="3" t="s">
        <v>143</v>
      </c>
      <c r="D357" s="3" t="s">
        <v>146</v>
      </c>
      <c r="E357" s="3" t="s">
        <v>6</v>
      </c>
      <c r="F357" s="3" t="s">
        <v>9</v>
      </c>
      <c r="G357" s="3" t="s">
        <v>9</v>
      </c>
      <c r="H357" s="1" t="s">
        <v>0</v>
      </c>
      <c r="I357" s="71" t="s">
        <v>158</v>
      </c>
      <c r="J357" s="63" t="s">
        <v>159</v>
      </c>
    </row>
    <row r="358" spans="1:10" ht="12.75">
      <c r="A358" s="1" t="s">
        <v>4</v>
      </c>
      <c r="B358" s="1" t="s">
        <v>1</v>
      </c>
      <c r="C358" s="3" t="s">
        <v>2</v>
      </c>
      <c r="D358" s="3" t="s">
        <v>5</v>
      </c>
      <c r="E358" s="3" t="s">
        <v>8</v>
      </c>
      <c r="F358" s="3" t="s">
        <v>8</v>
      </c>
      <c r="G358" s="3" t="s">
        <v>8</v>
      </c>
      <c r="H358" s="1" t="s">
        <v>3</v>
      </c>
      <c r="I358" s="71" t="s">
        <v>117</v>
      </c>
      <c r="J358" s="63" t="s">
        <v>117</v>
      </c>
    </row>
    <row r="361" spans="1:10" ht="12.75">
      <c r="A361" s="5"/>
      <c r="B361" s="6" t="s">
        <v>58</v>
      </c>
      <c r="C361" s="7"/>
      <c r="D361" s="7"/>
      <c r="E361" s="7"/>
      <c r="F361" s="7"/>
      <c r="G361" s="7"/>
      <c r="H361" s="8"/>
      <c r="I361" s="72"/>
      <c r="J361" s="64"/>
    </row>
    <row r="362" spans="1:8" ht="12.75">
      <c r="A362" s="9"/>
      <c r="B362" s="10"/>
      <c r="C362" s="2"/>
      <c r="H362" s="12"/>
    </row>
    <row r="363" spans="1:10" ht="12.75">
      <c r="A363" s="9">
        <v>1340</v>
      </c>
      <c r="B363" s="10" t="s">
        <v>26</v>
      </c>
      <c r="C363" s="2">
        <v>2082</v>
      </c>
      <c r="D363" s="2">
        <v>2082</v>
      </c>
      <c r="E363" s="2">
        <v>2082</v>
      </c>
      <c r="F363" s="2"/>
      <c r="G363" s="2">
        <v>2082</v>
      </c>
      <c r="H363" s="12">
        <f>(E363/D363)-1</f>
        <v>0</v>
      </c>
      <c r="I363" s="70">
        <v>0.46</v>
      </c>
      <c r="J363" s="53">
        <v>0.0001</v>
      </c>
    </row>
    <row r="364" spans="1:10" ht="12.75">
      <c r="A364" s="10">
        <v>1341</v>
      </c>
      <c r="B364" s="10" t="s">
        <v>11</v>
      </c>
      <c r="C364" s="2">
        <v>0</v>
      </c>
      <c r="D364" s="11">
        <v>400</v>
      </c>
      <c r="E364" s="11">
        <v>400</v>
      </c>
      <c r="F364" s="11"/>
      <c r="G364" s="11">
        <v>400</v>
      </c>
      <c r="H364" s="12">
        <f>(E364/D364)-1</f>
        <v>0</v>
      </c>
      <c r="I364" s="70">
        <v>0.09</v>
      </c>
      <c r="J364" s="53">
        <v>0</v>
      </c>
    </row>
    <row r="365" spans="1:10" ht="13.5" thickBot="1">
      <c r="A365" s="13"/>
      <c r="B365" s="13"/>
      <c r="C365" s="14"/>
      <c r="D365" s="14"/>
      <c r="E365" s="14"/>
      <c r="F365" s="14"/>
      <c r="G365" s="14"/>
      <c r="H365" s="15"/>
      <c r="I365" s="74"/>
      <c r="J365" s="51"/>
    </row>
    <row r="366" spans="1:8" ht="12.75">
      <c r="A366" s="16"/>
      <c r="B366" s="16"/>
      <c r="C366" s="17"/>
      <c r="D366" s="17"/>
      <c r="E366" s="17"/>
      <c r="F366" s="17"/>
      <c r="G366" s="17"/>
      <c r="H366" s="12"/>
    </row>
    <row r="367" spans="1:10" ht="12.75">
      <c r="A367" s="18"/>
      <c r="B367" s="19" t="s">
        <v>12</v>
      </c>
      <c r="C367" s="20">
        <f>SUM(C362:C365)</f>
        <v>2082</v>
      </c>
      <c r="D367" s="20">
        <f>SUM(D362:D365)</f>
        <v>2482</v>
      </c>
      <c r="E367" s="20">
        <f>SUM(E362:E365)</f>
        <v>2482</v>
      </c>
      <c r="F367" s="20">
        <f>SUM(F362:F365)</f>
        <v>0</v>
      </c>
      <c r="G367" s="20">
        <f>SUM(G362:G365)</f>
        <v>2482</v>
      </c>
      <c r="H367" s="12">
        <f>(E367/D367)-1</f>
        <v>0</v>
      </c>
      <c r="I367" s="46">
        <f>SUM(I362:I365)</f>
        <v>0.55</v>
      </c>
      <c r="J367" s="52">
        <f>SUM(J362:J365)</f>
        <v>0.0001</v>
      </c>
    </row>
    <row r="370" spans="1:10" ht="12.75">
      <c r="A370" s="5"/>
      <c r="B370" s="6" t="s">
        <v>59</v>
      </c>
      <c r="C370" s="7"/>
      <c r="D370" s="7"/>
      <c r="E370" s="7"/>
      <c r="F370" s="7"/>
      <c r="G370" s="7"/>
      <c r="H370" s="8"/>
      <c r="I370" s="72"/>
      <c r="J370" s="64"/>
    </row>
    <row r="371" spans="1:8" ht="12.75">
      <c r="A371" s="9"/>
      <c r="B371" s="10"/>
      <c r="C371" s="2"/>
      <c r="H371" s="12"/>
    </row>
    <row r="372" spans="1:10" ht="12.75">
      <c r="A372" s="9">
        <v>1350</v>
      </c>
      <c r="B372" s="10" t="s">
        <v>26</v>
      </c>
      <c r="C372" s="2">
        <v>0</v>
      </c>
      <c r="D372" s="2">
        <v>0</v>
      </c>
      <c r="E372" s="2">
        <v>0</v>
      </c>
      <c r="F372" s="2"/>
      <c r="G372" s="2">
        <v>0</v>
      </c>
      <c r="H372" s="12">
        <v>0</v>
      </c>
      <c r="I372" s="70">
        <v>0</v>
      </c>
      <c r="J372" s="53">
        <v>0</v>
      </c>
    </row>
    <row r="373" spans="1:10" ht="12.75">
      <c r="A373" s="10">
        <v>1351</v>
      </c>
      <c r="B373" s="10" t="s">
        <v>11</v>
      </c>
      <c r="C373" s="2">
        <v>2320.84</v>
      </c>
      <c r="D373" s="11">
        <v>4500</v>
      </c>
      <c r="E373" s="11">
        <v>13000</v>
      </c>
      <c r="F373" s="11"/>
      <c r="G373" s="11">
        <v>13000</v>
      </c>
      <c r="H373" s="12">
        <f>(E373/D373)-1</f>
        <v>1.8888888888888888</v>
      </c>
      <c r="I373" s="70">
        <v>2.9</v>
      </c>
      <c r="J373" s="53">
        <v>0.0004</v>
      </c>
    </row>
    <row r="374" spans="1:10" ht="12.75">
      <c r="A374" s="10">
        <v>1352</v>
      </c>
      <c r="B374" s="10" t="s">
        <v>16</v>
      </c>
      <c r="C374" s="2">
        <v>0</v>
      </c>
      <c r="D374" s="11">
        <v>0</v>
      </c>
      <c r="E374" s="11">
        <v>0</v>
      </c>
      <c r="F374" s="11"/>
      <c r="G374" s="11">
        <v>0</v>
      </c>
      <c r="H374" s="12">
        <v>0</v>
      </c>
      <c r="I374" s="70">
        <v>0</v>
      </c>
      <c r="J374" s="53">
        <v>0</v>
      </c>
    </row>
    <row r="375" spans="1:10" ht="13.5" thickBot="1">
      <c r="A375" s="13"/>
      <c r="B375" s="13"/>
      <c r="C375" s="14"/>
      <c r="D375" s="14"/>
      <c r="E375" s="14"/>
      <c r="F375" s="14"/>
      <c r="G375" s="14"/>
      <c r="H375" s="15"/>
      <c r="I375" s="74"/>
      <c r="J375" s="51"/>
    </row>
    <row r="376" spans="1:8" ht="12.75">
      <c r="A376" s="16"/>
      <c r="B376" s="16"/>
      <c r="C376" s="17"/>
      <c r="D376" s="17"/>
      <c r="E376" s="17"/>
      <c r="F376" s="17"/>
      <c r="G376" s="17"/>
      <c r="H376" s="12"/>
    </row>
    <row r="377" spans="1:10" ht="12.75">
      <c r="A377" s="18"/>
      <c r="B377" s="19" t="s">
        <v>12</v>
      </c>
      <c r="C377" s="20">
        <f>SUM(C371:C375)</f>
        <v>2320.84</v>
      </c>
      <c r="D377" s="20">
        <f>SUM(D371:D375)</f>
        <v>4500</v>
      </c>
      <c r="E377" s="20">
        <f>SUM(E371:E375)</f>
        <v>13000</v>
      </c>
      <c r="F377" s="20">
        <f>SUM(F371:F375)</f>
        <v>0</v>
      </c>
      <c r="G377" s="20">
        <f>SUM(G371:G375)</f>
        <v>13000</v>
      </c>
      <c r="H377" s="12">
        <f>(E377/D377)-1</f>
        <v>1.8888888888888888</v>
      </c>
      <c r="I377" s="46">
        <f>SUM(I371:I375)</f>
        <v>2.9</v>
      </c>
      <c r="J377" s="52">
        <f>SUM(J371:J375)</f>
        <v>0.0004</v>
      </c>
    </row>
    <row r="379" spans="1:10" ht="12.75">
      <c r="A379" s="5"/>
      <c r="B379" s="6" t="s">
        <v>60</v>
      </c>
      <c r="C379" s="7"/>
      <c r="D379" s="7"/>
      <c r="E379" s="7"/>
      <c r="F379" s="7"/>
      <c r="G379" s="7"/>
      <c r="H379" s="8"/>
      <c r="I379" s="72"/>
      <c r="J379" s="64"/>
    </row>
    <row r="380" spans="1:8" ht="12.75">
      <c r="A380" s="9"/>
      <c r="B380" s="10"/>
      <c r="C380" s="2"/>
      <c r="D380" s="27"/>
      <c r="E380" s="27"/>
      <c r="F380" s="27"/>
      <c r="G380" s="27"/>
      <c r="H380" s="12"/>
    </row>
    <row r="381" spans="1:10" ht="12.75">
      <c r="A381" s="9">
        <v>1360</v>
      </c>
      <c r="B381" s="10" t="s">
        <v>26</v>
      </c>
      <c r="C381" s="2">
        <v>13973</v>
      </c>
      <c r="D381" s="11">
        <v>13973</v>
      </c>
      <c r="E381" s="11">
        <v>13973</v>
      </c>
      <c r="F381" s="11"/>
      <c r="G381" s="11">
        <v>13973</v>
      </c>
      <c r="H381" s="12">
        <f>(E381/D381)-1</f>
        <v>0</v>
      </c>
      <c r="I381" s="70">
        <v>3.11</v>
      </c>
      <c r="J381" s="53">
        <v>0.0005</v>
      </c>
    </row>
    <row r="382" spans="1:10" ht="12.75">
      <c r="A382" s="9">
        <v>1361</v>
      </c>
      <c r="B382" s="10" t="s">
        <v>11</v>
      </c>
      <c r="C382" s="2">
        <v>5205.89</v>
      </c>
      <c r="D382" s="11">
        <v>4800</v>
      </c>
      <c r="E382" s="11">
        <v>4800</v>
      </c>
      <c r="F382" s="11"/>
      <c r="G382" s="11">
        <v>4800</v>
      </c>
      <c r="H382" s="12">
        <f>(E382/D382)-1</f>
        <v>0</v>
      </c>
      <c r="I382" s="70">
        <v>1.07</v>
      </c>
      <c r="J382" s="53">
        <v>0.0002</v>
      </c>
    </row>
    <row r="383" spans="1:10" ht="13.5" thickBot="1">
      <c r="A383" s="13"/>
      <c r="B383" s="13"/>
      <c r="C383" s="14"/>
      <c r="D383" s="14"/>
      <c r="E383" s="14"/>
      <c r="F383" s="14"/>
      <c r="G383" s="14"/>
      <c r="H383" s="15"/>
      <c r="I383" s="74"/>
      <c r="J383" s="51"/>
    </row>
    <row r="384" spans="1:8" ht="12.75">
      <c r="A384" s="16"/>
      <c r="B384" s="16"/>
      <c r="C384" s="17"/>
      <c r="D384" s="17"/>
      <c r="E384" s="17"/>
      <c r="F384" s="17"/>
      <c r="G384" s="17"/>
      <c r="H384" s="12"/>
    </row>
    <row r="385" spans="1:10" ht="12.75">
      <c r="A385" s="18"/>
      <c r="B385" s="19" t="s">
        <v>12</v>
      </c>
      <c r="C385" s="20">
        <f>SUM(C380:C383)</f>
        <v>19178.89</v>
      </c>
      <c r="D385" s="20">
        <f>SUM(D380:D383)</f>
        <v>18773</v>
      </c>
      <c r="E385" s="20">
        <f>SUM(E380:E383)</f>
        <v>18773</v>
      </c>
      <c r="F385" s="20">
        <f>SUM(F380:F383)</f>
        <v>0</v>
      </c>
      <c r="G385" s="20">
        <f>SUM(G380:G383)</f>
        <v>18773</v>
      </c>
      <c r="H385" s="12">
        <f>(E385/D385)-1</f>
        <v>0</v>
      </c>
      <c r="I385" s="46">
        <f>SUM(I380:I383)</f>
        <v>4.18</v>
      </c>
      <c r="J385" s="52">
        <f>SUM(J380:J383)</f>
        <v>0.0007</v>
      </c>
    </row>
    <row r="388" spans="1:10" ht="12.75">
      <c r="A388" s="5"/>
      <c r="B388" s="6" t="s">
        <v>61</v>
      </c>
      <c r="C388" s="7"/>
      <c r="D388" s="7"/>
      <c r="E388" s="7"/>
      <c r="F388" s="7"/>
      <c r="G388" s="7"/>
      <c r="H388" s="8"/>
      <c r="I388" s="72"/>
      <c r="J388" s="64"/>
    </row>
    <row r="389" spans="1:8" ht="12.75">
      <c r="A389" s="9"/>
      <c r="B389" s="10"/>
      <c r="C389" s="2"/>
      <c r="D389" s="27"/>
      <c r="E389" s="27"/>
      <c r="F389" s="27"/>
      <c r="G389" s="27"/>
      <c r="H389" s="12"/>
    </row>
    <row r="390" spans="1:10" ht="12.75">
      <c r="A390" s="9">
        <v>1370</v>
      </c>
      <c r="B390" s="10" t="s">
        <v>14</v>
      </c>
      <c r="C390" s="2">
        <v>234924.29</v>
      </c>
      <c r="D390" s="11">
        <v>320194</v>
      </c>
      <c r="E390" s="11">
        <v>369815</v>
      </c>
      <c r="F390" s="11"/>
      <c r="G390" s="11">
        <v>369815</v>
      </c>
      <c r="H390" s="12">
        <f>(E390/D390)-1</f>
        <v>0.15497167342298734</v>
      </c>
      <c r="I390" s="70">
        <v>82.42</v>
      </c>
      <c r="J390" s="53">
        <v>0.0119</v>
      </c>
    </row>
    <row r="391" spans="1:10" ht="12.75">
      <c r="A391" s="9">
        <v>1371</v>
      </c>
      <c r="B391" s="10" t="s">
        <v>11</v>
      </c>
      <c r="C391" s="2">
        <v>15000</v>
      </c>
      <c r="D391" s="11">
        <v>11650</v>
      </c>
      <c r="E391" s="11">
        <v>13225</v>
      </c>
      <c r="F391" s="11"/>
      <c r="G391" s="11">
        <v>13225</v>
      </c>
      <c r="H391" s="12">
        <f>(E391/D391)-1</f>
        <v>0.13519313304721026</v>
      </c>
      <c r="I391" s="70">
        <v>2.95</v>
      </c>
      <c r="J391" s="53">
        <v>0.0004</v>
      </c>
    </row>
    <row r="392" spans="1:10" ht="12.75">
      <c r="A392" s="9">
        <v>1372</v>
      </c>
      <c r="B392" s="10" t="s">
        <v>16</v>
      </c>
      <c r="C392" s="2">
        <v>0</v>
      </c>
      <c r="D392" s="22">
        <v>0</v>
      </c>
      <c r="E392" s="22">
        <v>0</v>
      </c>
      <c r="F392" s="22"/>
      <c r="G392" s="22">
        <v>0</v>
      </c>
      <c r="H392" s="12">
        <v>0</v>
      </c>
      <c r="I392" s="70">
        <v>0</v>
      </c>
      <c r="J392" s="53">
        <v>0</v>
      </c>
    </row>
    <row r="393" spans="1:10" ht="13.5" thickBot="1">
      <c r="A393" s="13"/>
      <c r="B393" s="13"/>
      <c r="C393" s="14"/>
      <c r="D393" s="14"/>
      <c r="E393" s="14"/>
      <c r="F393" s="14"/>
      <c r="G393" s="14"/>
      <c r="H393" s="15"/>
      <c r="I393" s="74"/>
      <c r="J393" s="51"/>
    </row>
    <row r="394" spans="1:8" ht="12.75">
      <c r="A394" s="16"/>
      <c r="B394" s="16"/>
      <c r="C394" s="17"/>
      <c r="D394" s="17"/>
      <c r="E394" s="17"/>
      <c r="F394" s="17"/>
      <c r="G394" s="17"/>
      <c r="H394" s="12"/>
    </row>
    <row r="395" spans="1:10" ht="12.75">
      <c r="A395" s="18"/>
      <c r="B395" s="19" t="s">
        <v>12</v>
      </c>
      <c r="C395" s="20">
        <f>SUM(C389:C393)</f>
        <v>249924.29</v>
      </c>
      <c r="D395" s="20">
        <f>SUM(D389:D393)</f>
        <v>331844</v>
      </c>
      <c r="E395" s="20">
        <f>SUM(E389:E393)</f>
        <v>383040</v>
      </c>
      <c r="F395" s="20">
        <f>SUM(F389:F393)</f>
        <v>0</v>
      </c>
      <c r="G395" s="20">
        <f>SUM(G389:G393)</f>
        <v>383040</v>
      </c>
      <c r="H395" s="12">
        <f>(E395/D395)-1</f>
        <v>0.15427731102566256</v>
      </c>
      <c r="I395" s="46">
        <f>SUM(I389:I393)</f>
        <v>85.37</v>
      </c>
      <c r="J395" s="52">
        <f>SUM(J389:J393)</f>
        <v>0.0123</v>
      </c>
    </row>
    <row r="398" spans="1:10" s="33" customFormat="1" ht="15.75">
      <c r="A398" s="33" t="s">
        <v>129</v>
      </c>
      <c r="C398" s="39">
        <f>SUM(C327+C336+C344+C352+C367+C377+C385+C395)</f>
        <v>2729536.6470000003</v>
      </c>
      <c r="D398" s="39">
        <f>SUM(D327+D336+D344+D352+D367+D377+D385+D395)</f>
        <v>2804946</v>
      </c>
      <c r="E398" s="39">
        <f>SUM(E327+E336+E344+E352+E367+E377+E385+E395)</f>
        <v>2974896</v>
      </c>
      <c r="F398" s="39">
        <f>SUM(F327+F336+F344+F352+F367+F377+F385+F395)</f>
        <v>0</v>
      </c>
      <c r="G398" s="39">
        <f>SUM(G327+G336+G344+G352+G367+G377+G385+G395)</f>
        <v>2974896</v>
      </c>
      <c r="H398" s="12">
        <f>(E398/D398)-1</f>
        <v>0.06058940172110261</v>
      </c>
      <c r="I398" s="78">
        <f>SUM(I327+I336+I344+I352+I367+I377+I385+I395)</f>
        <v>663.0299999999999</v>
      </c>
      <c r="J398" s="62">
        <f>SUM(J327+J336+J344+J352+J367+J377+J385+J395)</f>
        <v>0.09600000000000003</v>
      </c>
    </row>
    <row r="399" spans="1:10" s="33" customFormat="1" ht="15.75">
      <c r="A399" s="33" t="s">
        <v>130</v>
      </c>
      <c r="I399" s="75"/>
      <c r="J399" s="62"/>
    </row>
    <row r="402" spans="3:10" ht="12.75">
      <c r="C402" s="2"/>
      <c r="D402" s="2"/>
      <c r="E402" s="3" t="s">
        <v>153</v>
      </c>
      <c r="F402" s="3" t="s">
        <v>153</v>
      </c>
      <c r="G402" s="3" t="s">
        <v>153</v>
      </c>
      <c r="I402" s="71" t="s">
        <v>153</v>
      </c>
      <c r="J402" s="63" t="s">
        <v>153</v>
      </c>
    </row>
    <row r="403" spans="3:10" ht="12.75">
      <c r="C403" s="3" t="s">
        <v>143</v>
      </c>
      <c r="D403" s="3" t="s">
        <v>146</v>
      </c>
      <c r="E403" s="3" t="s">
        <v>6</v>
      </c>
      <c r="F403" s="3" t="s">
        <v>9</v>
      </c>
      <c r="G403" s="3" t="s">
        <v>9</v>
      </c>
      <c r="H403" s="1" t="s">
        <v>0</v>
      </c>
      <c r="I403" s="71" t="s">
        <v>158</v>
      </c>
      <c r="J403" s="63" t="s">
        <v>159</v>
      </c>
    </row>
    <row r="404" spans="1:10" ht="12.75">
      <c r="A404" s="1" t="s">
        <v>4</v>
      </c>
      <c r="B404" s="1" t="s">
        <v>1</v>
      </c>
      <c r="C404" s="3" t="s">
        <v>2</v>
      </c>
      <c r="D404" s="3" t="s">
        <v>5</v>
      </c>
      <c r="E404" s="3" t="s">
        <v>8</v>
      </c>
      <c r="F404" s="3" t="s">
        <v>8</v>
      </c>
      <c r="G404" s="3" t="s">
        <v>8</v>
      </c>
      <c r="H404" s="1" t="s">
        <v>3</v>
      </c>
      <c r="I404" s="71" t="s">
        <v>117</v>
      </c>
      <c r="J404" s="63" t="s">
        <v>117</v>
      </c>
    </row>
    <row r="407" ht="12.75">
      <c r="B407" s="35" t="s">
        <v>70</v>
      </c>
    </row>
    <row r="409" spans="1:10" ht="12.75">
      <c r="A409" s="5"/>
      <c r="B409" s="6" t="s">
        <v>62</v>
      </c>
      <c r="C409" s="7"/>
      <c r="D409" s="7"/>
      <c r="E409" s="7"/>
      <c r="F409" s="7"/>
      <c r="G409" s="7"/>
      <c r="H409" s="8"/>
      <c r="I409" s="72"/>
      <c r="J409" s="64"/>
    </row>
    <row r="410" spans="1:8" ht="12.75">
      <c r="A410" s="9"/>
      <c r="B410" s="10"/>
      <c r="C410" s="2"/>
      <c r="D410" s="27"/>
      <c r="E410" s="27"/>
      <c r="F410" s="27"/>
      <c r="G410" s="27"/>
      <c r="H410" s="12"/>
    </row>
    <row r="411" spans="1:10" ht="12.75">
      <c r="A411" s="9">
        <v>1400</v>
      </c>
      <c r="B411" s="10" t="s">
        <v>63</v>
      </c>
      <c r="C411" s="2">
        <v>460799</v>
      </c>
      <c r="D411" s="11">
        <v>449967</v>
      </c>
      <c r="E411" s="11">
        <v>468592</v>
      </c>
      <c r="F411" s="11"/>
      <c r="G411" s="11">
        <v>468592</v>
      </c>
      <c r="H411" s="12">
        <f>(E411/D411)-1</f>
        <v>0.04139192429667071</v>
      </c>
      <c r="I411" s="70">
        <v>104.44</v>
      </c>
      <c r="J411" s="53">
        <v>0.0151</v>
      </c>
    </row>
    <row r="412" spans="1:10" ht="13.5" thickBot="1">
      <c r="A412" s="13"/>
      <c r="B412" s="13"/>
      <c r="C412" s="14"/>
      <c r="D412" s="14"/>
      <c r="E412" s="14"/>
      <c r="F412" s="14"/>
      <c r="G412" s="14"/>
      <c r="H412" s="15"/>
      <c r="I412" s="74"/>
      <c r="J412" s="51"/>
    </row>
    <row r="413" spans="1:8" ht="12.75">
      <c r="A413" s="16"/>
      <c r="B413" s="16"/>
      <c r="C413" s="17"/>
      <c r="D413" s="17"/>
      <c r="E413" s="17"/>
      <c r="F413" s="17"/>
      <c r="G413" s="17"/>
      <c r="H413" s="12"/>
    </row>
    <row r="414" spans="1:10" ht="12.75">
      <c r="A414" s="18"/>
      <c r="B414" s="19" t="s">
        <v>12</v>
      </c>
      <c r="C414" s="20">
        <f>SUM(C410:C412)</f>
        <v>460799</v>
      </c>
      <c r="D414" s="20">
        <f>SUM(D410:D412)</f>
        <v>449967</v>
      </c>
      <c r="E414" s="20">
        <f>SUM(E410:E412)</f>
        <v>468592</v>
      </c>
      <c r="F414" s="20">
        <f>SUM(F410:F412)</f>
        <v>0</v>
      </c>
      <c r="G414" s="20">
        <f>SUM(G410:G412)</f>
        <v>468592</v>
      </c>
      <c r="H414" s="12">
        <f>(E414/D414)-1</f>
        <v>0.04139192429667071</v>
      </c>
      <c r="I414" s="46">
        <f>SUM(I410:I412)</f>
        <v>104.44</v>
      </c>
      <c r="J414" s="52">
        <f>SUM(J410:J412)</f>
        <v>0.0151</v>
      </c>
    </row>
    <row r="416" spans="1:10" ht="12.75">
      <c r="A416" s="5"/>
      <c r="B416" s="6" t="s">
        <v>64</v>
      </c>
      <c r="C416" s="7"/>
      <c r="D416" s="7"/>
      <c r="E416" s="7"/>
      <c r="F416" s="7"/>
      <c r="G416" s="7"/>
      <c r="H416" s="8"/>
      <c r="I416" s="72"/>
      <c r="J416" s="64"/>
    </row>
    <row r="417" spans="1:8" ht="12.75">
      <c r="A417" s="9"/>
      <c r="B417" s="10"/>
      <c r="C417" s="2"/>
      <c r="D417" s="27"/>
      <c r="E417" s="27"/>
      <c r="F417" s="27"/>
      <c r="G417" s="27"/>
      <c r="H417" s="12"/>
    </row>
    <row r="418" spans="1:10" ht="12.75">
      <c r="A418" s="9">
        <v>1410</v>
      </c>
      <c r="B418" s="10" t="s">
        <v>63</v>
      </c>
      <c r="C418" s="2">
        <v>15754296</v>
      </c>
      <c r="D418" s="11">
        <v>14725819</v>
      </c>
      <c r="E418" s="11">
        <v>15118999</v>
      </c>
      <c r="F418" s="11"/>
      <c r="G418" s="11">
        <v>15118999</v>
      </c>
      <c r="H418" s="12">
        <f>(E418/D418)-1</f>
        <v>0.02670004296535211</v>
      </c>
      <c r="I418" s="70">
        <v>3369.64</v>
      </c>
      <c r="J418" s="53">
        <v>0.4878</v>
      </c>
    </row>
    <row r="419" spans="1:10" ht="12.75">
      <c r="A419" s="9">
        <v>1411</v>
      </c>
      <c r="B419" s="10" t="s">
        <v>65</v>
      </c>
      <c r="C419" s="2">
        <v>0</v>
      </c>
      <c r="D419" s="11">
        <v>1237704</v>
      </c>
      <c r="E419" s="11">
        <v>1233324</v>
      </c>
      <c r="F419" s="11"/>
      <c r="G419" s="11">
        <v>1233324</v>
      </c>
      <c r="H419" s="12">
        <f>(E419/D419)-1</f>
        <v>-0.0035388105718330287</v>
      </c>
      <c r="I419" s="70">
        <v>274.88</v>
      </c>
      <c r="J419" s="53">
        <v>0.0398</v>
      </c>
    </row>
    <row r="420" spans="1:10" ht="12.75">
      <c r="A420" s="9">
        <v>1412</v>
      </c>
      <c r="B420" s="10" t="s">
        <v>66</v>
      </c>
      <c r="C420" s="2">
        <v>0</v>
      </c>
      <c r="D420" s="2">
        <v>0</v>
      </c>
      <c r="E420" s="2">
        <v>0</v>
      </c>
      <c r="F420" s="2"/>
      <c r="G420" s="2">
        <v>0</v>
      </c>
      <c r="H420" s="12">
        <v>-1</v>
      </c>
      <c r="I420" s="70">
        <v>0</v>
      </c>
      <c r="J420" s="53">
        <v>0</v>
      </c>
    </row>
    <row r="421" spans="1:10" ht="12.75">
      <c r="A421" s="9">
        <v>1413</v>
      </c>
      <c r="B421" s="10" t="s">
        <v>124</v>
      </c>
      <c r="C421" s="2">
        <v>18375</v>
      </c>
      <c r="D421" s="2">
        <v>1</v>
      </c>
      <c r="E421" s="2">
        <v>1</v>
      </c>
      <c r="F421" s="2"/>
      <c r="G421" s="2">
        <v>1</v>
      </c>
      <c r="H421" s="12">
        <v>0</v>
      </c>
      <c r="I421" s="70">
        <v>0</v>
      </c>
      <c r="J421" s="53">
        <v>0</v>
      </c>
    </row>
    <row r="422" spans="1:10" ht="13.5" thickBot="1">
      <c r="A422" s="13"/>
      <c r="B422" s="13"/>
      <c r="C422" s="14"/>
      <c r="D422" s="14"/>
      <c r="E422" s="14"/>
      <c r="F422" s="14"/>
      <c r="G422" s="14"/>
      <c r="H422" s="15"/>
      <c r="I422" s="74"/>
      <c r="J422" s="51"/>
    </row>
    <row r="423" spans="1:8" ht="12.75">
      <c r="A423" s="16"/>
      <c r="B423" s="16"/>
      <c r="C423" s="17"/>
      <c r="D423" s="17"/>
      <c r="E423" s="17"/>
      <c r="F423" s="17"/>
      <c r="G423" s="17"/>
      <c r="H423" s="12"/>
    </row>
    <row r="424" spans="1:10" ht="12.75">
      <c r="A424" s="18"/>
      <c r="B424" s="19" t="s">
        <v>12</v>
      </c>
      <c r="C424" s="20">
        <f>SUM(C417:C422)</f>
        <v>15772671</v>
      </c>
      <c r="D424" s="20">
        <f>SUM(D417:D422)</f>
        <v>15963524</v>
      </c>
      <c r="E424" s="20">
        <f>SUM(E417:E422)</f>
        <v>16352324</v>
      </c>
      <c r="F424" s="20">
        <f>SUM(F417:F422)</f>
        <v>0</v>
      </c>
      <c r="G424" s="20">
        <f>SUM(G417:G422)</f>
        <v>16352324</v>
      </c>
      <c r="H424" s="12">
        <f>(E424/D424)-1</f>
        <v>0.024355524506994852</v>
      </c>
      <c r="I424" s="46">
        <f>SUM(I417:I422)</f>
        <v>3644.52</v>
      </c>
      <c r="J424" s="52">
        <f>SUM(J417:J422)</f>
        <v>0.5276000000000001</v>
      </c>
    </row>
    <row r="427" spans="1:10" s="32" customFormat="1" ht="20.25" customHeight="1">
      <c r="A427" s="33" t="s">
        <v>67</v>
      </c>
      <c r="C427" s="39">
        <f>SUM(C414+C424)</f>
        <v>16233470</v>
      </c>
      <c r="D427" s="39">
        <f>SUM(D414+D424)</f>
        <v>16413491</v>
      </c>
      <c r="E427" s="39">
        <f>SUM(E414+E424)</f>
        <v>16820916</v>
      </c>
      <c r="F427" s="39">
        <f>SUM(F414+F424)</f>
        <v>0</v>
      </c>
      <c r="G427" s="39">
        <f>SUM(G414+G424)</f>
        <v>16820916</v>
      </c>
      <c r="H427" s="40">
        <f>(E427/D427)-1</f>
        <v>0.024822568215378427</v>
      </c>
      <c r="I427" s="78">
        <f>SUM(I414+I424)</f>
        <v>3748.96</v>
      </c>
      <c r="J427" s="62">
        <f>SUM(J414+J424)</f>
        <v>0.5427000000000001</v>
      </c>
    </row>
    <row r="430" ht="12.75">
      <c r="B430" s="35" t="s">
        <v>131</v>
      </c>
    </row>
    <row r="432" spans="1:10" ht="12.75">
      <c r="A432" s="5"/>
      <c r="B432" s="6" t="s">
        <v>132</v>
      </c>
      <c r="C432" s="7"/>
      <c r="D432" s="7"/>
      <c r="E432" s="7"/>
      <c r="F432" s="7"/>
      <c r="G432" s="7"/>
      <c r="H432" s="8"/>
      <c r="I432" s="72"/>
      <c r="J432" s="64"/>
    </row>
    <row r="433" spans="1:8" ht="12.75">
      <c r="A433" s="23"/>
      <c r="B433" s="24"/>
      <c r="C433" s="25"/>
      <c r="D433" s="25"/>
      <c r="E433" s="25"/>
      <c r="F433" s="25"/>
      <c r="G433" s="25"/>
      <c r="H433" s="26"/>
    </row>
    <row r="434" spans="1:10" ht="12.75">
      <c r="A434" s="9">
        <v>1500</v>
      </c>
      <c r="B434" s="10" t="s">
        <v>10</v>
      </c>
      <c r="C434" s="2">
        <v>82017</v>
      </c>
      <c r="D434" s="27">
        <v>84520</v>
      </c>
      <c r="E434" s="27">
        <v>87894</v>
      </c>
      <c r="F434" s="27"/>
      <c r="G434" s="27">
        <v>87894</v>
      </c>
      <c r="H434" s="12">
        <f>(E434/D434)-1</f>
        <v>0.039919545669663936</v>
      </c>
      <c r="I434" s="70">
        <v>19.59</v>
      </c>
      <c r="J434" s="53">
        <v>0.0028</v>
      </c>
    </row>
    <row r="435" spans="1:10" ht="12.75">
      <c r="A435" s="23">
        <v>1501</v>
      </c>
      <c r="B435" s="30" t="s">
        <v>14</v>
      </c>
      <c r="C435" s="25">
        <v>585368.8</v>
      </c>
      <c r="D435" s="55">
        <v>615111</v>
      </c>
      <c r="E435" s="55">
        <v>640030</v>
      </c>
      <c r="F435" s="55"/>
      <c r="G435" s="55">
        <v>640030</v>
      </c>
      <c r="H435" s="56">
        <f>(E435/D435)-1</f>
        <v>0.040511387375611774</v>
      </c>
      <c r="I435" s="70">
        <v>142.65</v>
      </c>
      <c r="J435" s="53">
        <v>0.0206</v>
      </c>
    </row>
    <row r="436" spans="1:10" ht="12.75">
      <c r="A436" s="9">
        <v>1502</v>
      </c>
      <c r="B436" s="10" t="s">
        <v>11</v>
      </c>
      <c r="C436" s="28">
        <v>147812.26</v>
      </c>
      <c r="D436" s="11">
        <v>140300</v>
      </c>
      <c r="E436" s="11">
        <v>140300</v>
      </c>
      <c r="F436" s="11"/>
      <c r="G436" s="11">
        <v>140300</v>
      </c>
      <c r="H436" s="12">
        <f>(E436/D436)-1</f>
        <v>0</v>
      </c>
      <c r="I436" s="70">
        <v>31.27</v>
      </c>
      <c r="J436" s="53">
        <v>0.0045</v>
      </c>
    </row>
    <row r="437" spans="1:10" ht="12.75">
      <c r="A437" s="9">
        <v>1503</v>
      </c>
      <c r="B437" s="10" t="s">
        <v>140</v>
      </c>
      <c r="C437" s="28">
        <v>88985.08</v>
      </c>
      <c r="D437" s="11">
        <v>89000</v>
      </c>
      <c r="E437" s="11">
        <v>89000</v>
      </c>
      <c r="F437" s="11"/>
      <c r="G437" s="11">
        <v>89000</v>
      </c>
      <c r="H437" s="12">
        <f>(E437/D437)-1</f>
        <v>0</v>
      </c>
      <c r="I437" s="70">
        <v>19.84</v>
      </c>
      <c r="J437" s="53">
        <v>0.0029</v>
      </c>
    </row>
    <row r="438" spans="1:10" ht="12.75">
      <c r="A438" s="9">
        <v>1504</v>
      </c>
      <c r="B438" s="10" t="s">
        <v>16</v>
      </c>
      <c r="C438" s="28">
        <v>0</v>
      </c>
      <c r="D438" s="11">
        <v>0</v>
      </c>
      <c r="E438" s="11">
        <v>0</v>
      </c>
      <c r="F438" s="11"/>
      <c r="G438" s="11">
        <v>0</v>
      </c>
      <c r="H438" s="12">
        <v>0</v>
      </c>
      <c r="I438" s="70">
        <v>0</v>
      </c>
      <c r="J438" s="53">
        <v>0</v>
      </c>
    </row>
    <row r="439" spans="1:10" ht="13.5" thickBot="1">
      <c r="A439" s="13"/>
      <c r="B439" s="13"/>
      <c r="C439" s="14"/>
      <c r="D439" s="14"/>
      <c r="E439" s="14"/>
      <c r="F439" s="14"/>
      <c r="G439" s="14"/>
      <c r="H439" s="15"/>
      <c r="I439" s="74"/>
      <c r="J439" s="51"/>
    </row>
    <row r="440" spans="1:8" ht="12.75">
      <c r="A440" s="16"/>
      <c r="B440" s="16"/>
      <c r="C440" s="17"/>
      <c r="D440" s="17"/>
      <c r="E440" s="17"/>
      <c r="F440" s="17"/>
      <c r="G440" s="17"/>
      <c r="H440" s="12"/>
    </row>
    <row r="441" spans="1:10" ht="12.75">
      <c r="A441" s="18"/>
      <c r="B441" s="19" t="s">
        <v>12</v>
      </c>
      <c r="C441" s="20">
        <f>SUM(C434:C439)</f>
        <v>904183.14</v>
      </c>
      <c r="D441" s="20">
        <f>SUM(D434:D439)</f>
        <v>928931</v>
      </c>
      <c r="E441" s="20">
        <f>SUM(E434:E439)</f>
        <v>957224</v>
      </c>
      <c r="F441" s="20">
        <f>SUM(F434:F439)</f>
        <v>0</v>
      </c>
      <c r="G441" s="20">
        <f>SUM(G434:G439)</f>
        <v>957224</v>
      </c>
      <c r="H441" s="12">
        <f>(E441/D441)-1</f>
        <v>0.030457590499186615</v>
      </c>
      <c r="I441" s="46">
        <f>SUM(I434:I439)</f>
        <v>213.35000000000002</v>
      </c>
      <c r="J441" s="52">
        <f>SUM(J434:J439)</f>
        <v>0.0308</v>
      </c>
    </row>
    <row r="443" spans="3:10" ht="12.75">
      <c r="C443" s="2"/>
      <c r="D443" s="2"/>
      <c r="E443" s="3" t="s">
        <v>153</v>
      </c>
      <c r="F443" s="3" t="s">
        <v>153</v>
      </c>
      <c r="G443" s="3" t="s">
        <v>153</v>
      </c>
      <c r="I443" s="71" t="s">
        <v>153</v>
      </c>
      <c r="J443" s="63" t="s">
        <v>153</v>
      </c>
    </row>
    <row r="444" spans="3:10" ht="12.75">
      <c r="C444" s="3" t="s">
        <v>143</v>
      </c>
      <c r="D444" s="3" t="s">
        <v>146</v>
      </c>
      <c r="E444" s="3" t="s">
        <v>6</v>
      </c>
      <c r="F444" s="3" t="s">
        <v>9</v>
      </c>
      <c r="G444" s="3" t="s">
        <v>9</v>
      </c>
      <c r="H444" s="1" t="s">
        <v>0</v>
      </c>
      <c r="I444" s="71" t="s">
        <v>158</v>
      </c>
      <c r="J444" s="63" t="s">
        <v>159</v>
      </c>
    </row>
    <row r="445" spans="1:10" ht="12.75">
      <c r="A445" s="1" t="s">
        <v>4</v>
      </c>
      <c r="B445" s="1" t="s">
        <v>1</v>
      </c>
      <c r="C445" s="3" t="s">
        <v>2</v>
      </c>
      <c r="D445" s="3" t="s">
        <v>5</v>
      </c>
      <c r="E445" s="3" t="s">
        <v>8</v>
      </c>
      <c r="F445" s="3" t="s">
        <v>8</v>
      </c>
      <c r="G445" s="3" t="s">
        <v>8</v>
      </c>
      <c r="H445" s="1" t="s">
        <v>3</v>
      </c>
      <c r="I445" s="71" t="s">
        <v>117</v>
      </c>
      <c r="J445" s="63" t="s">
        <v>117</v>
      </c>
    </row>
    <row r="448" spans="1:10" ht="12.75">
      <c r="A448" s="5"/>
      <c r="B448" s="6" t="s">
        <v>30</v>
      </c>
      <c r="C448" s="7"/>
      <c r="D448" s="7"/>
      <c r="E448" s="7"/>
      <c r="F448" s="7"/>
      <c r="G448" s="7"/>
      <c r="H448" s="8"/>
      <c r="I448" s="72"/>
      <c r="J448" s="64"/>
    </row>
    <row r="449" spans="1:8" ht="12.75">
      <c r="A449" s="9"/>
      <c r="B449" s="10"/>
      <c r="C449" s="2"/>
      <c r="D449" s="27"/>
      <c r="E449" s="27"/>
      <c r="F449" s="27"/>
      <c r="G449" s="27"/>
      <c r="H449" s="12"/>
    </row>
    <row r="450" spans="1:10" ht="12.75">
      <c r="A450" s="9">
        <v>1510</v>
      </c>
      <c r="B450" s="10" t="s">
        <v>11</v>
      </c>
      <c r="C450" s="2">
        <v>17800</v>
      </c>
      <c r="D450" s="11">
        <v>24000</v>
      </c>
      <c r="E450" s="11">
        <v>24000</v>
      </c>
      <c r="F450" s="11"/>
      <c r="G450" s="11">
        <v>24000</v>
      </c>
      <c r="H450" s="12">
        <f>(E450/D450)-1</f>
        <v>0</v>
      </c>
      <c r="I450" s="70">
        <v>5.35</v>
      </c>
      <c r="J450" s="53">
        <v>0.0008</v>
      </c>
    </row>
    <row r="451" spans="1:10" ht="13.5" thickBot="1">
      <c r="A451" s="13"/>
      <c r="B451" s="13"/>
      <c r="C451" s="14"/>
      <c r="D451" s="14"/>
      <c r="E451" s="14"/>
      <c r="F451" s="14"/>
      <c r="G451" s="14"/>
      <c r="H451" s="15"/>
      <c r="I451" s="74"/>
      <c r="J451" s="51"/>
    </row>
    <row r="452" spans="1:8" ht="12.75">
      <c r="A452" s="16"/>
      <c r="B452" s="16"/>
      <c r="C452" s="17"/>
      <c r="D452" s="17"/>
      <c r="E452" s="17"/>
      <c r="F452" s="17"/>
      <c r="G452" s="17"/>
      <c r="H452" s="12"/>
    </row>
    <row r="453" spans="1:10" ht="12.75">
      <c r="A453" s="18"/>
      <c r="B453" s="19" t="s">
        <v>12</v>
      </c>
      <c r="C453" s="20">
        <f>SUM(C449:C451)</f>
        <v>17800</v>
      </c>
      <c r="D453" s="20">
        <f>SUM(D449:D451)</f>
        <v>24000</v>
      </c>
      <c r="E453" s="20">
        <f>SUM(E449:E451)</f>
        <v>24000</v>
      </c>
      <c r="F453" s="20">
        <f>SUM(F449:F451)</f>
        <v>0</v>
      </c>
      <c r="G453" s="20">
        <f>SUM(G449:G451)</f>
        <v>24000</v>
      </c>
      <c r="H453" s="12">
        <f>(E453/D453)-1</f>
        <v>0</v>
      </c>
      <c r="I453" s="46">
        <f>SUM(I449:I451)</f>
        <v>5.35</v>
      </c>
      <c r="J453" s="52">
        <f>SUM(J449:J451)</f>
        <v>0.0008</v>
      </c>
    </row>
    <row r="455" spans="1:10" ht="12.75">
      <c r="A455" s="5"/>
      <c r="B455" s="6" t="s">
        <v>71</v>
      </c>
      <c r="C455" s="7"/>
      <c r="D455" s="7"/>
      <c r="E455" s="7"/>
      <c r="F455" s="7"/>
      <c r="G455" s="7"/>
      <c r="H455" s="8"/>
      <c r="I455" s="72"/>
      <c r="J455" s="64"/>
    </row>
    <row r="456" spans="1:8" ht="12.75">
      <c r="A456" s="9"/>
      <c r="B456" s="10"/>
      <c r="C456" s="2"/>
      <c r="H456" s="12"/>
    </row>
    <row r="457" spans="1:10" ht="12.75">
      <c r="A457" s="10">
        <v>1520</v>
      </c>
      <c r="B457" s="10" t="s">
        <v>11</v>
      </c>
      <c r="C457" s="2">
        <v>93928.29</v>
      </c>
      <c r="D457" s="11">
        <v>165000</v>
      </c>
      <c r="E457" s="11">
        <v>165000</v>
      </c>
      <c r="F457" s="11"/>
      <c r="G457" s="11">
        <v>165000</v>
      </c>
      <c r="H457" s="12">
        <f>(E457/D457)-1</f>
        <v>0</v>
      </c>
      <c r="I457" s="70">
        <v>36.77</v>
      </c>
      <c r="J457" s="53">
        <v>0.0053</v>
      </c>
    </row>
    <row r="458" spans="1:10" ht="12.75">
      <c r="A458" s="10">
        <v>1521</v>
      </c>
      <c r="B458" s="10" t="s">
        <v>72</v>
      </c>
      <c r="C458" s="2">
        <v>195215.98</v>
      </c>
      <c r="D458" s="11">
        <v>140000</v>
      </c>
      <c r="E458" s="11">
        <v>140000</v>
      </c>
      <c r="F458" s="11"/>
      <c r="G458" s="11">
        <v>140000</v>
      </c>
      <c r="H458" s="12">
        <f>(E458/D458)-1</f>
        <v>0</v>
      </c>
      <c r="I458" s="70">
        <v>31.2</v>
      </c>
      <c r="J458" s="53">
        <v>0.0045</v>
      </c>
    </row>
    <row r="459" spans="1:10" ht="12.75">
      <c r="A459" s="9">
        <v>1522</v>
      </c>
      <c r="B459" s="10" t="s">
        <v>73</v>
      </c>
      <c r="C459" s="2">
        <v>50849.5</v>
      </c>
      <c r="D459" s="2">
        <v>35000</v>
      </c>
      <c r="E459" s="2">
        <v>35000</v>
      </c>
      <c r="F459" s="2"/>
      <c r="G459" s="2">
        <v>35000</v>
      </c>
      <c r="H459" s="12">
        <f>(E459/D459)-1</f>
        <v>0</v>
      </c>
      <c r="I459" s="70">
        <v>7.8</v>
      </c>
      <c r="J459" s="53">
        <v>0.0011</v>
      </c>
    </row>
    <row r="460" spans="1:10" ht="13.5" thickBot="1">
      <c r="A460" s="13"/>
      <c r="B460" s="13"/>
      <c r="C460" s="14"/>
      <c r="D460" s="14"/>
      <c r="E460" s="14"/>
      <c r="F460" s="14"/>
      <c r="G460" s="14"/>
      <c r="H460" s="15"/>
      <c r="I460" s="74"/>
      <c r="J460" s="51"/>
    </row>
    <row r="461" spans="1:8" ht="12.75">
      <c r="A461" s="16"/>
      <c r="B461" s="16"/>
      <c r="C461" s="17"/>
      <c r="D461" s="17"/>
      <c r="E461" s="17"/>
      <c r="F461" s="17"/>
      <c r="G461" s="17"/>
      <c r="H461" s="12"/>
    </row>
    <row r="462" spans="1:10" ht="12.75">
      <c r="A462" s="18"/>
      <c r="B462" s="19" t="s">
        <v>12</v>
      </c>
      <c r="C462" s="20">
        <f>SUM(C456:C460)</f>
        <v>339993.77</v>
      </c>
      <c r="D462" s="20">
        <f>SUM(D456:D460)</f>
        <v>340000</v>
      </c>
      <c r="E462" s="20">
        <f>SUM(E456:E460)</f>
        <v>340000</v>
      </c>
      <c r="F462" s="20">
        <f>SUM(F456:F460)</f>
        <v>0</v>
      </c>
      <c r="G462" s="20">
        <f>SUM(G456:G460)</f>
        <v>340000</v>
      </c>
      <c r="H462" s="12">
        <f>(E462/D462)-1</f>
        <v>0</v>
      </c>
      <c r="I462" s="46">
        <f>SUM(I456:I460)</f>
        <v>75.77</v>
      </c>
      <c r="J462" s="52">
        <f>SUM(J456:J460)</f>
        <v>0.0109</v>
      </c>
    </row>
    <row r="464" spans="1:10" ht="12.75">
      <c r="A464" s="5"/>
      <c r="B464" s="6" t="s">
        <v>74</v>
      </c>
      <c r="C464" s="7"/>
      <c r="D464" s="7"/>
      <c r="E464" s="7"/>
      <c r="F464" s="7"/>
      <c r="G464" s="7"/>
      <c r="H464" s="8"/>
      <c r="I464" s="72"/>
      <c r="J464" s="64"/>
    </row>
    <row r="465" spans="1:8" ht="12.75">
      <c r="A465" s="9"/>
      <c r="B465" s="10"/>
      <c r="C465" s="2"/>
      <c r="D465" s="27"/>
      <c r="E465" s="27"/>
      <c r="F465" s="27"/>
      <c r="G465" s="27"/>
      <c r="H465" s="12"/>
    </row>
    <row r="466" spans="1:10" ht="12.75">
      <c r="A466">
        <v>1530</v>
      </c>
      <c r="B466" s="10" t="s">
        <v>26</v>
      </c>
      <c r="C466" s="28">
        <v>0</v>
      </c>
      <c r="D466" s="22">
        <v>0</v>
      </c>
      <c r="E466" s="22">
        <v>0</v>
      </c>
      <c r="F466" s="11"/>
      <c r="G466" s="22">
        <v>0</v>
      </c>
      <c r="H466" s="12">
        <v>0</v>
      </c>
      <c r="I466" s="70">
        <v>0</v>
      </c>
      <c r="J466" s="53">
        <v>0</v>
      </c>
    </row>
    <row r="467" spans="1:10" ht="12.75">
      <c r="A467" s="9">
        <v>1531</v>
      </c>
      <c r="B467" s="10" t="s">
        <v>11</v>
      </c>
      <c r="C467" s="28">
        <v>2984.68</v>
      </c>
      <c r="D467" s="11">
        <v>3000</v>
      </c>
      <c r="E467" s="11">
        <v>3000</v>
      </c>
      <c r="F467" s="11"/>
      <c r="G467" s="11">
        <v>3000</v>
      </c>
      <c r="H467" s="12">
        <f>(E467/D467)-1</f>
        <v>0</v>
      </c>
      <c r="I467" s="70">
        <v>0.67</v>
      </c>
      <c r="J467" s="53">
        <v>0.0001</v>
      </c>
    </row>
    <row r="468" spans="1:10" ht="12.75">
      <c r="A468" s="9">
        <v>1532</v>
      </c>
      <c r="B468" s="10" t="s">
        <v>75</v>
      </c>
      <c r="C468" s="28">
        <v>0</v>
      </c>
      <c r="D468" s="11">
        <v>1500</v>
      </c>
      <c r="E468" s="11">
        <v>1500</v>
      </c>
      <c r="F468" s="11"/>
      <c r="G468" s="11">
        <v>1500</v>
      </c>
      <c r="H468" s="12">
        <f>(E468/D468)-1</f>
        <v>0</v>
      </c>
      <c r="I468" s="70">
        <v>0.33</v>
      </c>
      <c r="J468" s="53">
        <v>0</v>
      </c>
    </row>
    <row r="469" spans="1:10" ht="12.75">
      <c r="A469" s="9">
        <v>1533</v>
      </c>
      <c r="B469" s="10" t="s">
        <v>76</v>
      </c>
      <c r="C469" s="28">
        <v>16356</v>
      </c>
      <c r="D469" s="11">
        <v>15000</v>
      </c>
      <c r="E469" s="11">
        <v>15000</v>
      </c>
      <c r="F469" s="11"/>
      <c r="G469" s="11">
        <v>15000</v>
      </c>
      <c r="H469" s="12">
        <f>(E469/D469)-1</f>
        <v>0</v>
      </c>
      <c r="I469" s="70">
        <v>3.34</v>
      </c>
      <c r="J469" s="53">
        <v>0.0005</v>
      </c>
    </row>
    <row r="470" spans="1:10" ht="13.5" thickBot="1">
      <c r="A470" s="13"/>
      <c r="B470" s="13"/>
      <c r="C470" s="14"/>
      <c r="D470" s="14"/>
      <c r="E470" s="14"/>
      <c r="F470" s="14"/>
      <c r="G470" s="14"/>
      <c r="H470" s="15"/>
      <c r="I470" s="74"/>
      <c r="J470" s="51"/>
    </row>
    <row r="471" spans="1:8" ht="12.75">
      <c r="A471" s="16"/>
      <c r="B471" s="16"/>
      <c r="C471" s="17"/>
      <c r="D471" s="17"/>
      <c r="E471" s="17"/>
      <c r="F471" s="17"/>
      <c r="G471" s="17"/>
      <c r="H471" s="12"/>
    </row>
    <row r="472" spans="1:10" ht="12.75">
      <c r="A472" s="18"/>
      <c r="B472" s="19" t="s">
        <v>12</v>
      </c>
      <c r="C472" s="20">
        <f>SUM(C465:C470)</f>
        <v>19340.68</v>
      </c>
      <c r="D472" s="20">
        <f>SUM(D465:D470)</f>
        <v>19500</v>
      </c>
      <c r="E472" s="20">
        <f>SUM(E465:E470)</f>
        <v>19500</v>
      </c>
      <c r="F472" s="20">
        <f>SUM(F465:F470)</f>
        <v>0</v>
      </c>
      <c r="G472" s="20">
        <f>SUM(G465:G470)</f>
        <v>19500</v>
      </c>
      <c r="H472" s="12">
        <f>(E472/D472)-1</f>
        <v>0</v>
      </c>
      <c r="I472" s="46">
        <f>SUM(I465:I470)</f>
        <v>4.34</v>
      </c>
      <c r="J472" s="52">
        <f>SUM(J465:J470)</f>
        <v>0.0006000000000000001</v>
      </c>
    </row>
    <row r="475" spans="1:10" ht="12.75">
      <c r="A475" s="5"/>
      <c r="B475" s="6" t="s">
        <v>38</v>
      </c>
      <c r="C475" s="7"/>
      <c r="D475" s="7"/>
      <c r="E475" s="7"/>
      <c r="F475" s="7"/>
      <c r="G475" s="7"/>
      <c r="H475" s="8"/>
      <c r="I475" s="72"/>
      <c r="J475" s="64"/>
    </row>
    <row r="476" spans="1:8" ht="12.75">
      <c r="A476" s="9"/>
      <c r="B476" s="10"/>
      <c r="C476" s="2"/>
      <c r="D476" s="27"/>
      <c r="E476" s="27"/>
      <c r="F476" s="27"/>
      <c r="G476" s="27"/>
      <c r="H476" s="12"/>
    </row>
    <row r="477" spans="1:10" ht="12.75">
      <c r="A477" s="10">
        <v>1540</v>
      </c>
      <c r="B477" s="10" t="s">
        <v>14</v>
      </c>
      <c r="C477" s="2">
        <v>69137.91</v>
      </c>
      <c r="D477" s="11">
        <v>70556</v>
      </c>
      <c r="E477" s="11">
        <v>71632</v>
      </c>
      <c r="F477" s="11"/>
      <c r="G477" s="11">
        <v>71632</v>
      </c>
      <c r="H477" s="12">
        <f>(E477/D477)-1</f>
        <v>0.01525029763592034</v>
      </c>
      <c r="I477" s="70">
        <v>15.96</v>
      </c>
      <c r="J477" s="53">
        <v>0.0023</v>
      </c>
    </row>
    <row r="478" spans="1:10" ht="12.75">
      <c r="A478" s="9">
        <v>1541</v>
      </c>
      <c r="B478" s="10" t="s">
        <v>11</v>
      </c>
      <c r="C478" s="2">
        <v>181059.27</v>
      </c>
      <c r="D478" s="11">
        <v>231350</v>
      </c>
      <c r="E478" s="11">
        <v>237350</v>
      </c>
      <c r="F478" s="11"/>
      <c r="G478" s="11">
        <v>237350</v>
      </c>
      <c r="H478" s="12">
        <f>(E478/D478)-1</f>
        <v>0.025934730927166694</v>
      </c>
      <c r="I478" s="70">
        <v>52.9</v>
      </c>
      <c r="J478" s="53">
        <v>0.0077</v>
      </c>
    </row>
    <row r="479" spans="1:10" ht="12.75">
      <c r="A479" s="9">
        <v>1542</v>
      </c>
      <c r="B479" s="10" t="s">
        <v>16</v>
      </c>
      <c r="C479" s="28">
        <v>18700</v>
      </c>
      <c r="D479" s="11">
        <v>30000</v>
      </c>
      <c r="E479" s="11">
        <v>30000</v>
      </c>
      <c r="F479" s="11"/>
      <c r="G479" s="11">
        <v>30000</v>
      </c>
      <c r="H479" s="12">
        <f>(E479/D479)-1</f>
        <v>0</v>
      </c>
      <c r="I479" s="70">
        <v>6.69</v>
      </c>
      <c r="J479" s="53">
        <v>0.001</v>
      </c>
    </row>
    <row r="480" spans="1:10" ht="13.5" thickBot="1">
      <c r="A480" s="13"/>
      <c r="B480" s="13"/>
      <c r="C480" s="14"/>
      <c r="D480" s="14"/>
      <c r="E480" s="14"/>
      <c r="F480" s="14"/>
      <c r="G480" s="14"/>
      <c r="H480" s="15"/>
      <c r="I480" s="74"/>
      <c r="J480" s="51"/>
    </row>
    <row r="481" spans="1:8" ht="12.75">
      <c r="A481" s="16"/>
      <c r="B481" s="16"/>
      <c r="C481" s="17"/>
      <c r="D481" s="17"/>
      <c r="E481" s="17"/>
      <c r="F481" s="17"/>
      <c r="G481" s="17"/>
      <c r="H481" s="12"/>
    </row>
    <row r="482" spans="1:10" ht="12.75">
      <c r="A482" s="18"/>
      <c r="B482" s="19" t="s">
        <v>12</v>
      </c>
      <c r="C482" s="20">
        <f>SUM(C476:C480)</f>
        <v>268897.18</v>
      </c>
      <c r="D482" s="20">
        <f>SUM(D476:D480)</f>
        <v>331906</v>
      </c>
      <c r="E482" s="20">
        <f>SUM(E476:E480)</f>
        <v>338982</v>
      </c>
      <c r="F482" s="20">
        <f>SUM(F476:F480)</f>
        <v>0</v>
      </c>
      <c r="G482" s="20">
        <f>SUM(G476:G480)</f>
        <v>338982</v>
      </c>
      <c r="H482" s="12">
        <f>(E482/D482)-1</f>
        <v>0.021319289196338742</v>
      </c>
      <c r="I482" s="46">
        <f>SUM(I476:I480)</f>
        <v>75.55</v>
      </c>
      <c r="J482" s="52">
        <f>SUM(J476:J480)</f>
        <v>0.011</v>
      </c>
    </row>
    <row r="487" spans="3:10" ht="12.75">
      <c r="C487" s="2"/>
      <c r="D487" s="2"/>
      <c r="E487" s="3" t="s">
        <v>153</v>
      </c>
      <c r="F487" s="3" t="s">
        <v>153</v>
      </c>
      <c r="G487" s="3" t="s">
        <v>153</v>
      </c>
      <c r="I487" s="71" t="s">
        <v>153</v>
      </c>
      <c r="J487" s="63" t="s">
        <v>153</v>
      </c>
    </row>
    <row r="488" spans="3:10" ht="12.75">
      <c r="C488" s="3" t="s">
        <v>143</v>
      </c>
      <c r="D488" s="3" t="s">
        <v>146</v>
      </c>
      <c r="E488" s="3" t="s">
        <v>6</v>
      </c>
      <c r="F488" s="3" t="s">
        <v>9</v>
      </c>
      <c r="G488" s="3" t="s">
        <v>9</v>
      </c>
      <c r="H488" s="1" t="s">
        <v>0</v>
      </c>
      <c r="I488" s="71" t="s">
        <v>158</v>
      </c>
      <c r="J488" s="63" t="s">
        <v>159</v>
      </c>
    </row>
    <row r="489" spans="1:10" ht="12.75">
      <c r="A489" s="1" t="s">
        <v>4</v>
      </c>
      <c r="B489" s="1" t="s">
        <v>1</v>
      </c>
      <c r="C489" s="3" t="s">
        <v>2</v>
      </c>
      <c r="D489" s="3" t="s">
        <v>5</v>
      </c>
      <c r="E489" s="3" t="s">
        <v>8</v>
      </c>
      <c r="F489" s="3" t="s">
        <v>8</v>
      </c>
      <c r="G489" s="3" t="s">
        <v>8</v>
      </c>
      <c r="H489" s="1" t="s">
        <v>3</v>
      </c>
      <c r="I489" s="71" t="s">
        <v>117</v>
      </c>
      <c r="J489" s="63" t="s">
        <v>117</v>
      </c>
    </row>
    <row r="492" spans="1:10" ht="12.75">
      <c r="A492" s="5"/>
      <c r="B492" s="6" t="s">
        <v>85</v>
      </c>
      <c r="C492" s="7"/>
      <c r="D492" s="7"/>
      <c r="E492" s="7"/>
      <c r="F492" s="7"/>
      <c r="G492" s="7"/>
      <c r="H492" s="8"/>
      <c r="I492" s="72"/>
      <c r="J492" s="64"/>
    </row>
    <row r="493" spans="1:8" ht="12.75">
      <c r="A493" s="9"/>
      <c r="B493" s="10"/>
      <c r="C493" s="2"/>
      <c r="D493" s="27"/>
      <c r="E493" s="27"/>
      <c r="F493" s="27"/>
      <c r="G493" s="27"/>
      <c r="H493" s="12"/>
    </row>
    <row r="494" spans="1:10" ht="12.75">
      <c r="A494" s="9">
        <v>1550</v>
      </c>
      <c r="B494" s="10" t="s">
        <v>14</v>
      </c>
      <c r="C494" s="2">
        <v>79125.46</v>
      </c>
      <c r="D494" s="11">
        <v>81264</v>
      </c>
      <c r="E494" s="11">
        <v>99660</v>
      </c>
      <c r="F494" s="11"/>
      <c r="G494" s="11">
        <v>99660</v>
      </c>
      <c r="H494" s="12">
        <f>(E494/D494)-1</f>
        <v>0.22637330183106918</v>
      </c>
      <c r="I494" s="70">
        <v>22.21</v>
      </c>
      <c r="J494" s="53">
        <v>0.0032</v>
      </c>
    </row>
    <row r="495" spans="1:10" ht="12.75">
      <c r="A495" s="9">
        <v>1551</v>
      </c>
      <c r="B495" s="10" t="s">
        <v>11</v>
      </c>
      <c r="C495" s="28">
        <v>54431.38</v>
      </c>
      <c r="D495" s="11">
        <v>54486</v>
      </c>
      <c r="E495" s="11">
        <v>54486</v>
      </c>
      <c r="F495" s="11"/>
      <c r="G495" s="11">
        <v>54486</v>
      </c>
      <c r="H495" s="12">
        <f>(E495/D495)-1</f>
        <v>0</v>
      </c>
      <c r="I495" s="70">
        <v>12.14</v>
      </c>
      <c r="J495" s="53">
        <v>0.0018</v>
      </c>
    </row>
    <row r="496" spans="1:10" ht="12.75">
      <c r="A496" s="9">
        <v>1552</v>
      </c>
      <c r="B496" s="10" t="s">
        <v>86</v>
      </c>
      <c r="C496" s="28">
        <v>131995.82</v>
      </c>
      <c r="D496" s="11">
        <v>135000</v>
      </c>
      <c r="E496" s="11">
        <v>135000</v>
      </c>
      <c r="F496" s="11"/>
      <c r="G496" s="11">
        <v>135000</v>
      </c>
      <c r="H496" s="12">
        <f>(E496/D496)-1</f>
        <v>0</v>
      </c>
      <c r="I496" s="70">
        <v>30.1</v>
      </c>
      <c r="J496" s="53">
        <v>0.0044</v>
      </c>
    </row>
    <row r="497" spans="1:10" ht="12.75">
      <c r="A497" s="9">
        <v>1553</v>
      </c>
      <c r="B497" s="10" t="s">
        <v>87</v>
      </c>
      <c r="C497" s="28">
        <v>5850</v>
      </c>
      <c r="D497" s="11">
        <v>5850</v>
      </c>
      <c r="E497" s="11">
        <v>5850</v>
      </c>
      <c r="F497" s="11"/>
      <c r="G497" s="11">
        <v>5850</v>
      </c>
      <c r="H497" s="12">
        <f>(E497/D497)-1</f>
        <v>0</v>
      </c>
      <c r="I497" s="70">
        <v>1.3</v>
      </c>
      <c r="J497" s="53">
        <v>0.0002</v>
      </c>
    </row>
    <row r="498" spans="1:10" ht="12.75">
      <c r="A498" s="9">
        <v>1554</v>
      </c>
      <c r="B498" s="10" t="s">
        <v>16</v>
      </c>
      <c r="C498" s="28">
        <v>0</v>
      </c>
      <c r="D498" s="11">
        <v>10000</v>
      </c>
      <c r="E498" s="11">
        <v>10000</v>
      </c>
      <c r="F498" s="11"/>
      <c r="G498" s="11">
        <v>10000</v>
      </c>
      <c r="H498" s="12">
        <v>0</v>
      </c>
      <c r="I498" s="70">
        <v>2.23</v>
      </c>
      <c r="J498" s="53">
        <v>0.0003</v>
      </c>
    </row>
    <row r="499" spans="1:10" ht="13.5" thickBot="1">
      <c r="A499" s="13"/>
      <c r="B499" s="13"/>
      <c r="C499" s="14"/>
      <c r="D499" s="14"/>
      <c r="E499" s="14"/>
      <c r="F499" s="14"/>
      <c r="G499" s="14"/>
      <c r="H499" s="15"/>
      <c r="I499" s="74"/>
      <c r="J499" s="51"/>
    </row>
    <row r="500" spans="1:8" ht="12.75">
      <c r="A500" s="16"/>
      <c r="B500" s="16"/>
      <c r="C500" s="17"/>
      <c r="D500" s="17"/>
      <c r="E500" s="17"/>
      <c r="F500" s="17"/>
      <c r="G500" s="17"/>
      <c r="H500" s="12"/>
    </row>
    <row r="501" spans="1:10" ht="12.75">
      <c r="A501" s="18"/>
      <c r="B501" s="19" t="s">
        <v>12</v>
      </c>
      <c r="C501" s="20">
        <f>SUM(C493:C499)</f>
        <v>271402.66000000003</v>
      </c>
      <c r="D501" s="20">
        <f>SUM(D493:D499)</f>
        <v>286600</v>
      </c>
      <c r="E501" s="20">
        <f>SUM(E493:E499)</f>
        <v>304996</v>
      </c>
      <c r="F501" s="20">
        <f>SUM(F493:F499)</f>
        <v>0</v>
      </c>
      <c r="G501" s="20">
        <f>SUM(G493:G499)</f>
        <v>304996</v>
      </c>
      <c r="H501" s="12">
        <f>(E501/D501)-1</f>
        <v>0.06418702023726452</v>
      </c>
      <c r="I501" s="46">
        <f>SUM(I493:I499)</f>
        <v>67.98</v>
      </c>
      <c r="J501" s="52">
        <f>SUM(J493:J499)</f>
        <v>0.0099</v>
      </c>
    </row>
    <row r="502" spans="1:8" ht="12.75">
      <c r="A502" s="18"/>
      <c r="B502" s="19"/>
      <c r="C502" s="20"/>
      <c r="D502" s="20"/>
      <c r="E502" s="20"/>
      <c r="F502" s="20"/>
      <c r="G502" s="20"/>
      <c r="H502" s="12"/>
    </row>
    <row r="503" spans="1:8" ht="12.75">
      <c r="A503" s="18"/>
      <c r="B503" s="19"/>
      <c r="C503" s="20"/>
      <c r="D503" s="20"/>
      <c r="E503" s="20"/>
      <c r="F503" s="20"/>
      <c r="G503" s="20"/>
      <c r="H503" s="12"/>
    </row>
    <row r="504" spans="1:10" ht="12.75">
      <c r="A504" s="5"/>
      <c r="B504" s="6" t="s">
        <v>95</v>
      </c>
      <c r="C504" s="7"/>
      <c r="D504" s="7"/>
      <c r="E504" s="7"/>
      <c r="F504" s="7"/>
      <c r="G504" s="7"/>
      <c r="H504" s="8"/>
      <c r="I504" s="72"/>
      <c r="J504" s="64"/>
    </row>
    <row r="505" spans="1:8" ht="12.75">
      <c r="A505" s="9"/>
      <c r="B505" s="10"/>
      <c r="C505" s="2"/>
      <c r="D505" s="27"/>
      <c r="E505" s="27"/>
      <c r="F505" s="27"/>
      <c r="G505" s="27"/>
      <c r="H505" s="12"/>
    </row>
    <row r="506" spans="1:10" ht="12.75">
      <c r="A506">
        <v>1560</v>
      </c>
      <c r="B506" s="10" t="s">
        <v>14</v>
      </c>
      <c r="C506" s="2">
        <v>1040.01</v>
      </c>
      <c r="D506" s="11">
        <v>2500</v>
      </c>
      <c r="E506" s="11">
        <v>2500</v>
      </c>
      <c r="F506" s="11"/>
      <c r="G506" s="11">
        <v>2500</v>
      </c>
      <c r="H506" s="12">
        <f>(E506/D506)-1</f>
        <v>0</v>
      </c>
      <c r="I506" s="70">
        <v>0.56</v>
      </c>
      <c r="J506" s="53">
        <v>0.0001</v>
      </c>
    </row>
    <row r="507" spans="1:10" ht="12.75">
      <c r="A507" s="9">
        <v>1561</v>
      </c>
      <c r="B507" s="10" t="s">
        <v>11</v>
      </c>
      <c r="C507" s="28">
        <v>36083.6</v>
      </c>
      <c r="D507" s="11">
        <v>36175</v>
      </c>
      <c r="E507" s="11">
        <v>46000</v>
      </c>
      <c r="F507" s="11"/>
      <c r="G507" s="11">
        <v>46000</v>
      </c>
      <c r="H507" s="12">
        <f>(E507/D507)-1</f>
        <v>0.2715964063579821</v>
      </c>
      <c r="I507" s="70">
        <v>10.25</v>
      </c>
      <c r="J507" s="53">
        <v>0.0015</v>
      </c>
    </row>
    <row r="508" spans="1:10" ht="13.5" thickBot="1">
      <c r="A508" s="13"/>
      <c r="B508" s="13"/>
      <c r="C508" s="14"/>
      <c r="D508" s="14"/>
      <c r="E508" s="14"/>
      <c r="F508" s="14"/>
      <c r="G508" s="14"/>
      <c r="H508" s="15"/>
      <c r="I508" s="74"/>
      <c r="J508" s="51"/>
    </row>
    <row r="509" spans="1:8" ht="12.75">
      <c r="A509" s="16"/>
      <c r="B509" s="16"/>
      <c r="C509" s="17"/>
      <c r="D509" s="17"/>
      <c r="E509" s="17"/>
      <c r="F509" s="17"/>
      <c r="G509" s="17"/>
      <c r="H509" s="12"/>
    </row>
    <row r="510" spans="1:10" ht="12.75">
      <c r="A510" s="18"/>
      <c r="B510" s="19" t="s">
        <v>12</v>
      </c>
      <c r="C510" s="20">
        <f>SUM(C505:C508)</f>
        <v>37123.61</v>
      </c>
      <c r="D510" s="20">
        <f>SUM(D505:D508)</f>
        <v>38675</v>
      </c>
      <c r="E510" s="20">
        <f>SUM(E505:E508)</f>
        <v>48500</v>
      </c>
      <c r="F510" s="20">
        <f>SUM(F505:F508)</f>
        <v>0</v>
      </c>
      <c r="G510" s="20">
        <f>SUM(G505:G508)</f>
        <v>48500</v>
      </c>
      <c r="H510" s="12">
        <f>(E510/D510)-1</f>
        <v>0.2540400775694893</v>
      </c>
      <c r="I510" s="46">
        <f>SUM(I505:I508)</f>
        <v>10.81</v>
      </c>
      <c r="J510" s="52">
        <f>SUM(J505:J508)</f>
        <v>0.0016</v>
      </c>
    </row>
    <row r="511" spans="1:8" ht="12.75">
      <c r="A511" s="18"/>
      <c r="B511" s="19"/>
      <c r="C511" s="20"/>
      <c r="D511" s="20"/>
      <c r="E511" s="20"/>
      <c r="F511" s="20"/>
      <c r="G511" s="20"/>
      <c r="H511" s="12"/>
    </row>
    <row r="514" spans="1:10" s="33" customFormat="1" ht="15.75">
      <c r="A514" s="33" t="s">
        <v>133</v>
      </c>
      <c r="C514" s="39">
        <f>SUM(C441+C453+C462+C472+C482+C501+C510)</f>
        <v>1858741.0400000003</v>
      </c>
      <c r="D514" s="39">
        <f>SUM(D441+D453+D462+D472+D482+D501+D510)</f>
        <v>1969612</v>
      </c>
      <c r="E514" s="39">
        <f>SUM(E441+E453+E462+E472+E482+E501+E510)</f>
        <v>2033202</v>
      </c>
      <c r="F514" s="39">
        <f>SUM(F441+F453+F462+F472+F482+F501+F510)</f>
        <v>0</v>
      </c>
      <c r="G514" s="39">
        <f>SUM(G441+G453+G462+G472+G482+G501+G510)</f>
        <v>2033202</v>
      </c>
      <c r="H514" s="12">
        <f>(E514/D514)-1</f>
        <v>0.032285546594963854</v>
      </c>
      <c r="I514" s="78">
        <f>SUM(I441+I453+I462+I472+I482+I501+I510)</f>
        <v>453.15000000000003</v>
      </c>
      <c r="J514" s="62">
        <f>SUM(J441+J453+J462+J472+J482+J501+J510)</f>
        <v>0.06560000000000002</v>
      </c>
    </row>
    <row r="515" spans="1:10" s="33" customFormat="1" ht="15.75">
      <c r="A515" s="33" t="s">
        <v>134</v>
      </c>
      <c r="I515" s="75"/>
      <c r="J515" s="62"/>
    </row>
    <row r="518" ht="12.75">
      <c r="B518" s="35" t="s">
        <v>89</v>
      </c>
    </row>
    <row r="520" spans="1:10" ht="12.75">
      <c r="A520" s="5"/>
      <c r="B520" s="6" t="s">
        <v>90</v>
      </c>
      <c r="C520" s="7"/>
      <c r="D520" s="7"/>
      <c r="E520" s="7"/>
      <c r="F520" s="7"/>
      <c r="G520" s="7"/>
      <c r="H520" s="8"/>
      <c r="I520" s="72"/>
      <c r="J520" s="64"/>
    </row>
    <row r="521" spans="1:8" ht="12.75">
      <c r="A521" s="9"/>
      <c r="B521" s="10"/>
      <c r="C521" s="2"/>
      <c r="D521" s="27"/>
      <c r="E521" s="27"/>
      <c r="F521" s="27"/>
      <c r="G521" s="27"/>
      <c r="H521" s="12"/>
    </row>
    <row r="522" spans="1:10" ht="12.75">
      <c r="A522">
        <v>1600</v>
      </c>
      <c r="B522" s="10" t="s">
        <v>14</v>
      </c>
      <c r="C522" s="2">
        <v>96823.64</v>
      </c>
      <c r="D522" s="11">
        <v>105941</v>
      </c>
      <c r="E522" s="11">
        <v>110269</v>
      </c>
      <c r="F522" s="11"/>
      <c r="G522" s="11">
        <v>110269</v>
      </c>
      <c r="H522" s="12">
        <f>(E522/D522)-1</f>
        <v>0.04085292757289438</v>
      </c>
      <c r="I522" s="70">
        <v>24.58</v>
      </c>
      <c r="J522" s="53">
        <v>0.0036</v>
      </c>
    </row>
    <row r="523" spans="1:10" ht="12.75">
      <c r="A523" s="9">
        <v>1601</v>
      </c>
      <c r="B523" s="10" t="s">
        <v>11</v>
      </c>
      <c r="C523" s="28">
        <v>6993.79</v>
      </c>
      <c r="D523" s="11">
        <v>7313</v>
      </c>
      <c r="E523" s="11">
        <v>5454</v>
      </c>
      <c r="F523" s="11"/>
      <c r="G523" s="11">
        <v>5454</v>
      </c>
      <c r="H523" s="12">
        <f>(E523/D523)-1</f>
        <v>-0.2542048406946533</v>
      </c>
      <c r="I523" s="70">
        <v>1.22</v>
      </c>
      <c r="J523" s="53">
        <v>0.0002</v>
      </c>
    </row>
    <row r="524" spans="1:10" ht="12.75">
      <c r="A524" s="9">
        <v>1602</v>
      </c>
      <c r="B524" s="10" t="s">
        <v>16</v>
      </c>
      <c r="C524" s="28"/>
      <c r="D524" s="11">
        <v>0</v>
      </c>
      <c r="E524" s="11">
        <v>0</v>
      </c>
      <c r="F524" s="11"/>
      <c r="G524" s="11">
        <v>0</v>
      </c>
      <c r="H524" s="12">
        <v>0</v>
      </c>
      <c r="I524" s="70">
        <v>0</v>
      </c>
      <c r="J524" s="53">
        <v>0</v>
      </c>
    </row>
    <row r="525" spans="1:10" ht="13.5" thickBot="1">
      <c r="A525" s="13"/>
      <c r="B525" s="13"/>
      <c r="C525" s="14"/>
      <c r="D525" s="14"/>
      <c r="E525" s="14"/>
      <c r="F525" s="14"/>
      <c r="G525" s="14"/>
      <c r="H525" s="15"/>
      <c r="I525" s="74"/>
      <c r="J525" s="51"/>
    </row>
    <row r="526" spans="1:8" ht="12.75">
      <c r="A526" s="16"/>
      <c r="B526" s="16"/>
      <c r="C526" s="17"/>
      <c r="D526" s="17"/>
      <c r="E526" s="17"/>
      <c r="F526" s="17"/>
      <c r="G526" s="17"/>
      <c r="H526" s="12"/>
    </row>
    <row r="527" spans="1:10" ht="12.75">
      <c r="A527" s="18"/>
      <c r="B527" s="19" t="s">
        <v>12</v>
      </c>
      <c r="C527" s="20">
        <f>SUM(C521:C525)</f>
        <v>103817.43</v>
      </c>
      <c r="D527" s="20">
        <f>SUM(D521:D525)</f>
        <v>113254</v>
      </c>
      <c r="E527" s="20">
        <f>SUM(E521:E525)</f>
        <v>115723</v>
      </c>
      <c r="F527" s="20">
        <f>SUM(F521:F525)</f>
        <v>0</v>
      </c>
      <c r="G527" s="20">
        <f>SUM(G521:G525)</f>
        <v>115723</v>
      </c>
      <c r="H527" s="12">
        <f>(E527/D527)-1</f>
        <v>0.021800554505801095</v>
      </c>
      <c r="I527" s="46">
        <f>SUM(I521:I525)</f>
        <v>25.799999999999997</v>
      </c>
      <c r="J527" s="52">
        <f>SUM(J521:J525)</f>
        <v>0.0038</v>
      </c>
    </row>
    <row r="528" spans="1:8" ht="12.75">
      <c r="A528" s="18"/>
      <c r="B528" s="19"/>
      <c r="C528" s="20"/>
      <c r="D528" s="20"/>
      <c r="E528" s="20"/>
      <c r="F528" s="20"/>
      <c r="G528" s="20"/>
      <c r="H528" s="21"/>
    </row>
    <row r="530" spans="3:10" ht="12.75">
      <c r="C530" s="2"/>
      <c r="D530" s="2"/>
      <c r="E530" s="3" t="s">
        <v>153</v>
      </c>
      <c r="F530" s="3" t="s">
        <v>153</v>
      </c>
      <c r="G530" s="3" t="s">
        <v>153</v>
      </c>
      <c r="I530" s="71" t="s">
        <v>153</v>
      </c>
      <c r="J530" s="63" t="s">
        <v>153</v>
      </c>
    </row>
    <row r="531" spans="3:10" ht="12.75">
      <c r="C531" s="3" t="s">
        <v>143</v>
      </c>
      <c r="D531" s="3" t="s">
        <v>146</v>
      </c>
      <c r="E531" s="3" t="s">
        <v>6</v>
      </c>
      <c r="F531" s="3" t="s">
        <v>9</v>
      </c>
      <c r="G531" s="3" t="s">
        <v>9</v>
      </c>
      <c r="H531" s="1" t="s">
        <v>0</v>
      </c>
      <c r="I531" s="71" t="s">
        <v>158</v>
      </c>
      <c r="J531" s="63" t="s">
        <v>159</v>
      </c>
    </row>
    <row r="532" spans="1:10" ht="12.75">
      <c r="A532" s="1" t="s">
        <v>4</v>
      </c>
      <c r="B532" s="1" t="s">
        <v>1</v>
      </c>
      <c r="C532" s="3" t="s">
        <v>2</v>
      </c>
      <c r="D532" s="3" t="s">
        <v>5</v>
      </c>
      <c r="E532" s="3" t="s">
        <v>8</v>
      </c>
      <c r="F532" s="3" t="s">
        <v>8</v>
      </c>
      <c r="G532" s="3" t="s">
        <v>8</v>
      </c>
      <c r="H532" s="1" t="s">
        <v>3</v>
      </c>
      <c r="I532" s="71" t="s">
        <v>117</v>
      </c>
      <c r="J532" s="63" t="s">
        <v>117</v>
      </c>
    </row>
    <row r="535" spans="1:10" ht="12.75">
      <c r="A535" s="5"/>
      <c r="B535" s="6" t="s">
        <v>91</v>
      </c>
      <c r="C535" s="7"/>
      <c r="D535" s="7"/>
      <c r="E535" s="7"/>
      <c r="F535" s="7"/>
      <c r="G535" s="7"/>
      <c r="H535" s="8"/>
      <c r="I535" s="72"/>
      <c r="J535" s="64"/>
    </row>
    <row r="536" spans="1:8" ht="12.75">
      <c r="A536" s="9"/>
      <c r="B536" s="10"/>
      <c r="C536" s="2"/>
      <c r="D536" s="27"/>
      <c r="E536" s="27"/>
      <c r="F536" s="27"/>
      <c r="G536" s="27"/>
      <c r="H536" s="12"/>
    </row>
    <row r="537" spans="1:10" ht="12.75">
      <c r="A537">
        <v>1610</v>
      </c>
      <c r="B537" s="10" t="s">
        <v>14</v>
      </c>
      <c r="C537" s="2">
        <v>23893.9</v>
      </c>
      <c r="D537" s="22">
        <v>30186</v>
      </c>
      <c r="E537" s="22">
        <v>37371</v>
      </c>
      <c r="F537" s="11"/>
      <c r="G537" s="22">
        <v>37371</v>
      </c>
      <c r="H537" s="12">
        <f>(E537/D537)-1</f>
        <v>0.23802424965215674</v>
      </c>
      <c r="I537" s="70">
        <v>8.33</v>
      </c>
      <c r="J537" s="53">
        <v>0.0012</v>
      </c>
    </row>
    <row r="538" spans="1:10" ht="12.75">
      <c r="A538" s="9">
        <v>1611</v>
      </c>
      <c r="B538" s="10" t="s">
        <v>11</v>
      </c>
      <c r="C538" s="28">
        <v>6085.82</v>
      </c>
      <c r="D538" s="11">
        <v>7013</v>
      </c>
      <c r="E538" s="11">
        <v>8166</v>
      </c>
      <c r="F538" s="11"/>
      <c r="G538" s="11">
        <v>8166</v>
      </c>
      <c r="H538" s="12">
        <f>(E538/D538)-1</f>
        <v>0.16440895479823192</v>
      </c>
      <c r="I538" s="70">
        <v>1.82</v>
      </c>
      <c r="J538" s="53">
        <v>0.0003</v>
      </c>
    </row>
    <row r="539" spans="1:10" ht="13.5" thickBot="1">
      <c r="A539" s="13"/>
      <c r="B539" s="13"/>
      <c r="C539" s="14"/>
      <c r="D539" s="14"/>
      <c r="E539" s="14"/>
      <c r="F539" s="14"/>
      <c r="G539" s="14"/>
      <c r="H539" s="15"/>
      <c r="I539" s="74"/>
      <c r="J539" s="51"/>
    </row>
    <row r="540" spans="1:8" ht="12.75">
      <c r="A540" s="16"/>
      <c r="B540" s="16"/>
      <c r="C540" s="17"/>
      <c r="D540" s="17"/>
      <c r="E540" s="17"/>
      <c r="F540" s="17"/>
      <c r="G540" s="17"/>
      <c r="H540" s="12"/>
    </row>
    <row r="541" spans="1:10" ht="12.75">
      <c r="A541" s="18"/>
      <c r="B541" s="19" t="s">
        <v>12</v>
      </c>
      <c r="C541" s="20">
        <f>SUM(C535:C539)</f>
        <v>29979.72</v>
      </c>
      <c r="D541" s="20">
        <f>SUM(D536:D539)</f>
        <v>37199</v>
      </c>
      <c r="E541" s="20">
        <f>SUM(E536:E539)</f>
        <v>45537</v>
      </c>
      <c r="F541" s="20">
        <f>SUM(F536:F539)</f>
        <v>0</v>
      </c>
      <c r="G541" s="20">
        <f>SUM(G536:G539)</f>
        <v>45537</v>
      </c>
      <c r="H541" s="12">
        <f>(E541/D541)-1</f>
        <v>0.2241458103712466</v>
      </c>
      <c r="I541" s="46">
        <f>SUM(I536:I539)</f>
        <v>10.15</v>
      </c>
      <c r="J541" s="52">
        <f>SUM(J536:J539)</f>
        <v>0.0014999999999999998</v>
      </c>
    </row>
    <row r="542" spans="1:8" ht="12.75">
      <c r="A542" s="18"/>
      <c r="B542" s="19"/>
      <c r="C542" s="20"/>
      <c r="D542" s="20"/>
      <c r="E542" s="20"/>
      <c r="F542" s="20"/>
      <c r="G542" s="20"/>
      <c r="H542" s="12"/>
    </row>
    <row r="544" spans="1:10" ht="12.75">
      <c r="A544" s="5"/>
      <c r="B544" s="6" t="s">
        <v>92</v>
      </c>
      <c r="C544" s="7"/>
      <c r="D544" s="7"/>
      <c r="E544" s="7"/>
      <c r="F544" s="7"/>
      <c r="G544" s="7"/>
      <c r="H544" s="8"/>
      <c r="I544" s="72"/>
      <c r="J544" s="64"/>
    </row>
    <row r="545" spans="1:8" ht="12.75">
      <c r="A545" s="9"/>
      <c r="B545" s="10"/>
      <c r="C545" s="2"/>
      <c r="D545" s="27"/>
      <c r="E545" s="27"/>
      <c r="F545" s="27"/>
      <c r="G545" s="27"/>
      <c r="H545" s="12"/>
    </row>
    <row r="546" spans="1:10" ht="12.75">
      <c r="A546">
        <v>1620</v>
      </c>
      <c r="B546" s="10" t="s">
        <v>26</v>
      </c>
      <c r="C546" s="2">
        <v>3484</v>
      </c>
      <c r="D546" s="22">
        <v>3485</v>
      </c>
      <c r="E546" s="22">
        <v>3485</v>
      </c>
      <c r="F546" s="11"/>
      <c r="G546" s="22">
        <v>3485</v>
      </c>
      <c r="H546" s="12">
        <f>(E546/D546)-1</f>
        <v>0</v>
      </c>
      <c r="I546" s="70">
        <v>0.78</v>
      </c>
      <c r="J546" s="53">
        <v>0.0001</v>
      </c>
    </row>
    <row r="547" spans="1:10" ht="12.75">
      <c r="A547" s="9">
        <v>1621</v>
      </c>
      <c r="B547" s="10" t="s">
        <v>11</v>
      </c>
      <c r="C547" s="28">
        <v>284.43</v>
      </c>
      <c r="D547" s="11">
        <v>700</v>
      </c>
      <c r="E547" s="11">
        <v>900</v>
      </c>
      <c r="F547" s="11"/>
      <c r="G547" s="11">
        <v>900</v>
      </c>
      <c r="H547" s="12">
        <f>(E547/D547)-1</f>
        <v>0.2857142857142858</v>
      </c>
      <c r="I547" s="70">
        <v>0.2</v>
      </c>
      <c r="J547" s="53">
        <v>0</v>
      </c>
    </row>
    <row r="548" spans="1:10" ht="12.75">
      <c r="A548" s="9">
        <v>1622</v>
      </c>
      <c r="B548" s="10" t="s">
        <v>93</v>
      </c>
      <c r="C548" s="28">
        <v>48411.66</v>
      </c>
      <c r="D548" s="11">
        <v>48200</v>
      </c>
      <c r="E548" s="11">
        <v>48200</v>
      </c>
      <c r="F548" s="11"/>
      <c r="G548" s="11">
        <v>48200</v>
      </c>
      <c r="H548" s="12">
        <f>(E548/D548)-1</f>
        <v>0</v>
      </c>
      <c r="I548" s="70">
        <v>10.74</v>
      </c>
      <c r="J548" s="53">
        <v>0.00156</v>
      </c>
    </row>
    <row r="549" spans="1:10" ht="12.75">
      <c r="A549" s="9">
        <v>1623</v>
      </c>
      <c r="B549" s="10" t="s">
        <v>16</v>
      </c>
      <c r="C549" s="28"/>
      <c r="D549" s="11"/>
      <c r="E549" s="11"/>
      <c r="F549" s="11"/>
      <c r="G549" s="11"/>
      <c r="H549" s="12">
        <v>0</v>
      </c>
      <c r="I549" s="70">
        <v>0</v>
      </c>
      <c r="J549" s="53">
        <v>0</v>
      </c>
    </row>
    <row r="550" spans="1:10" ht="13.5" thickBot="1">
      <c r="A550" s="13"/>
      <c r="B550" s="13"/>
      <c r="C550" s="14"/>
      <c r="D550" s="14"/>
      <c r="E550" s="14"/>
      <c r="F550" s="14"/>
      <c r="G550" s="14"/>
      <c r="H550" s="15"/>
      <c r="I550" s="74"/>
      <c r="J550" s="51"/>
    </row>
    <row r="551" spans="1:8" ht="12.75">
      <c r="A551" s="16"/>
      <c r="B551" s="16"/>
      <c r="C551" s="17"/>
      <c r="D551" s="17"/>
      <c r="E551" s="17"/>
      <c r="F551" s="17"/>
      <c r="G551" s="17"/>
      <c r="H551" s="12"/>
    </row>
    <row r="552" spans="1:10" s="19" customFormat="1" ht="12.75">
      <c r="A552" s="18"/>
      <c r="B552" s="19" t="s">
        <v>135</v>
      </c>
      <c r="C552" s="20">
        <f>SUM(C546:C550)</f>
        <v>52180.090000000004</v>
      </c>
      <c r="D552" s="20">
        <f>SUM(D546:D550)</f>
        <v>52385</v>
      </c>
      <c r="E552" s="20">
        <f>SUM(E546:E550)</f>
        <v>52585</v>
      </c>
      <c r="F552" s="20">
        <f>SUM(F546:F550)</f>
        <v>0</v>
      </c>
      <c r="G552" s="20">
        <f>SUM(G546:G550)</f>
        <v>52585</v>
      </c>
      <c r="H552" s="12">
        <f>(E552/D552)-1</f>
        <v>0.0038178867996563337</v>
      </c>
      <c r="I552" s="46">
        <f>SUM(I546:I550)</f>
        <v>11.72</v>
      </c>
      <c r="J552" s="52">
        <f>SUM(J546:J550)</f>
        <v>0.00166</v>
      </c>
    </row>
    <row r="553" spans="1:8" ht="12.75">
      <c r="A553" s="16"/>
      <c r="B553" s="16"/>
      <c r="C553" s="17"/>
      <c r="D553" s="17"/>
      <c r="E553" s="17"/>
      <c r="F553" s="17"/>
      <c r="G553" s="17"/>
      <c r="H553" s="12"/>
    </row>
    <row r="554" spans="1:8" ht="12.75">
      <c r="A554" s="16"/>
      <c r="B554" s="16"/>
      <c r="C554" s="17"/>
      <c r="D554" s="17"/>
      <c r="E554" s="17"/>
      <c r="F554" s="17"/>
      <c r="G554" s="17"/>
      <c r="H554" s="12"/>
    </row>
    <row r="555" spans="1:10" ht="12.75">
      <c r="A555" s="5"/>
      <c r="B555" s="6" t="s">
        <v>77</v>
      </c>
      <c r="C555" s="7"/>
      <c r="D555" s="7"/>
      <c r="E555" s="7"/>
      <c r="F555" s="7"/>
      <c r="G555" s="7"/>
      <c r="H555" s="8"/>
      <c r="I555" s="72"/>
      <c r="J555" s="64"/>
    </row>
    <row r="556" spans="1:8" ht="12.75">
      <c r="A556" s="9"/>
      <c r="B556" s="10"/>
      <c r="C556" s="2"/>
      <c r="D556" s="27"/>
      <c r="E556" s="27"/>
      <c r="F556" s="27"/>
      <c r="G556" s="27"/>
      <c r="H556" s="12"/>
    </row>
    <row r="557" spans="1:10" ht="12.75">
      <c r="A557">
        <v>1630</v>
      </c>
      <c r="B557" s="10" t="s">
        <v>41</v>
      </c>
      <c r="C557" s="2">
        <v>250</v>
      </c>
      <c r="D557" s="11">
        <v>250</v>
      </c>
      <c r="E557" s="11">
        <v>250</v>
      </c>
      <c r="F557" s="11"/>
      <c r="G557" s="11">
        <v>250</v>
      </c>
      <c r="H557" s="12">
        <f>(E557/D557)-1</f>
        <v>0</v>
      </c>
      <c r="I557" s="70">
        <v>0.06</v>
      </c>
      <c r="J557" s="53">
        <v>0</v>
      </c>
    </row>
    <row r="558" spans="1:10" ht="12.75">
      <c r="A558" s="9">
        <v>1631</v>
      </c>
      <c r="B558" s="10" t="s">
        <v>11</v>
      </c>
      <c r="C558" s="28">
        <v>660</v>
      </c>
      <c r="D558" s="11">
        <v>660</v>
      </c>
      <c r="E558" s="11">
        <v>660</v>
      </c>
      <c r="F558" s="11"/>
      <c r="G558" s="11">
        <v>660</v>
      </c>
      <c r="H558" s="12">
        <f>(E558/D558)-1</f>
        <v>0</v>
      </c>
      <c r="I558" s="70">
        <v>0.15</v>
      </c>
      <c r="J558" s="53">
        <v>0</v>
      </c>
    </row>
    <row r="559" spans="1:10" ht="13.5" thickBot="1">
      <c r="A559" s="13"/>
      <c r="B559" s="13"/>
      <c r="C559" s="14"/>
      <c r="D559" s="14"/>
      <c r="E559" s="14"/>
      <c r="F559" s="14"/>
      <c r="G559" s="14"/>
      <c r="H559" s="15"/>
      <c r="I559" s="74"/>
      <c r="J559" s="51"/>
    </row>
    <row r="560" spans="1:8" ht="12.75">
      <c r="A560" s="16"/>
      <c r="B560" s="16"/>
      <c r="C560" s="17"/>
      <c r="D560" s="17"/>
      <c r="E560" s="17"/>
      <c r="F560" s="17"/>
      <c r="G560" s="17"/>
      <c r="H560" s="12"/>
    </row>
    <row r="561" spans="1:10" ht="12.75">
      <c r="A561" s="18"/>
      <c r="B561" s="19" t="s">
        <v>12</v>
      </c>
      <c r="C561" s="20">
        <f>SUM(C556:C559)</f>
        <v>910</v>
      </c>
      <c r="D561" s="20">
        <f>SUM(D556:D559)</f>
        <v>910</v>
      </c>
      <c r="E561" s="20">
        <f>SUM(E556:E559)</f>
        <v>910</v>
      </c>
      <c r="F561" s="20">
        <f>SUM(F556:F559)</f>
        <v>0</v>
      </c>
      <c r="G561" s="20">
        <f>SUM(G556:G559)</f>
        <v>910</v>
      </c>
      <c r="H561" s="12">
        <f>(E561/D561)-1</f>
        <v>0</v>
      </c>
      <c r="I561" s="46">
        <f>SUM(I556:I559)</f>
        <v>0.21</v>
      </c>
      <c r="J561" s="61">
        <f>SUM(J556:J559)</f>
        <v>0</v>
      </c>
    </row>
    <row r="563" spans="1:10" ht="12.75">
      <c r="A563" s="5"/>
      <c r="B563" s="6" t="s">
        <v>88</v>
      </c>
      <c r="C563" s="7"/>
      <c r="D563" s="7"/>
      <c r="E563" s="7"/>
      <c r="F563" s="7"/>
      <c r="G563" s="7"/>
      <c r="H563" s="8"/>
      <c r="I563" s="72"/>
      <c r="J563" s="64"/>
    </row>
    <row r="564" spans="1:8" ht="12.75">
      <c r="A564" s="9"/>
      <c r="B564" s="10"/>
      <c r="C564" s="2"/>
      <c r="D564" s="27"/>
      <c r="E564" s="27"/>
      <c r="F564" s="27"/>
      <c r="G564" s="27"/>
      <c r="H564" s="12"/>
    </row>
    <row r="565" spans="1:10" ht="12.75">
      <c r="A565">
        <v>1640</v>
      </c>
      <c r="B565" s="10" t="s">
        <v>78</v>
      </c>
      <c r="C565" s="2">
        <v>1000</v>
      </c>
      <c r="D565" s="11">
        <v>1625</v>
      </c>
      <c r="E565" s="11">
        <v>1625</v>
      </c>
      <c r="F565" s="11"/>
      <c r="G565" s="11">
        <v>1625</v>
      </c>
      <c r="H565" s="12">
        <f>(E565/D565)-1</f>
        <v>0</v>
      </c>
      <c r="I565" s="70">
        <v>0.36</v>
      </c>
      <c r="J565" s="53">
        <v>0.0001</v>
      </c>
    </row>
    <row r="566" spans="1:10" ht="13.5" thickBot="1">
      <c r="A566" s="13"/>
      <c r="B566" s="13"/>
      <c r="C566" s="14"/>
      <c r="D566" s="14"/>
      <c r="E566" s="14"/>
      <c r="F566" s="14"/>
      <c r="G566" s="14"/>
      <c r="H566" s="15"/>
      <c r="I566" s="74"/>
      <c r="J566" s="51"/>
    </row>
    <row r="567" spans="1:8" ht="12.75">
      <c r="A567" s="16"/>
      <c r="B567" s="16"/>
      <c r="C567" s="17"/>
      <c r="D567" s="17"/>
      <c r="E567" s="17"/>
      <c r="F567" s="17"/>
      <c r="G567" s="17"/>
      <c r="H567" s="12"/>
    </row>
    <row r="568" spans="1:10" ht="12.75">
      <c r="A568" s="18"/>
      <c r="B568" s="19" t="s">
        <v>12</v>
      </c>
      <c r="C568" s="20">
        <f>SUM(C564:C566)</f>
        <v>1000</v>
      </c>
      <c r="D568" s="20">
        <f>SUM(D564:D566)</f>
        <v>1625</v>
      </c>
      <c r="E568" s="20">
        <f>SUM(E564:E566)</f>
        <v>1625</v>
      </c>
      <c r="F568" s="20">
        <f>SUM(F564:F566)</f>
        <v>0</v>
      </c>
      <c r="G568" s="20">
        <f>SUM(G564:G566)</f>
        <v>1625</v>
      </c>
      <c r="H568" s="12">
        <f>(E568/D568)-1</f>
        <v>0</v>
      </c>
      <c r="I568" s="46">
        <f>SUM(I564:I566)</f>
        <v>0.36</v>
      </c>
      <c r="J568" s="52">
        <f>SUM(J564:J566)</f>
        <v>0.0001</v>
      </c>
    </row>
    <row r="569" spans="1:8" ht="12.75">
      <c r="A569" s="16"/>
      <c r="B569" s="16"/>
      <c r="C569" s="17"/>
      <c r="D569" s="17"/>
      <c r="E569" s="17"/>
      <c r="F569" s="17"/>
      <c r="G569" s="17"/>
      <c r="H569" s="12"/>
    </row>
    <row r="570" spans="1:8" ht="12.75">
      <c r="A570" s="16"/>
      <c r="B570" s="16"/>
      <c r="C570" s="17"/>
      <c r="D570" s="17"/>
      <c r="E570" s="17"/>
      <c r="F570" s="17"/>
      <c r="G570" s="17"/>
      <c r="H570" s="12"/>
    </row>
    <row r="571" spans="1:10" ht="12.75">
      <c r="A571" s="5"/>
      <c r="B571" s="6" t="s">
        <v>79</v>
      </c>
      <c r="C571" s="7"/>
      <c r="D571" s="7"/>
      <c r="E571" s="7"/>
      <c r="F571" s="7"/>
      <c r="G571" s="7"/>
      <c r="H571" s="8"/>
      <c r="I571" s="72"/>
      <c r="J571" s="64"/>
    </row>
    <row r="572" spans="1:8" ht="12.75">
      <c r="A572" s="9"/>
      <c r="B572" s="10"/>
      <c r="C572" s="2"/>
      <c r="D572" s="27"/>
      <c r="E572" s="27"/>
      <c r="F572" s="27"/>
      <c r="G572" s="27"/>
      <c r="H572" s="12"/>
    </row>
    <row r="573" spans="1:10" ht="12.75">
      <c r="A573">
        <v>1650</v>
      </c>
      <c r="B573" s="10" t="s">
        <v>11</v>
      </c>
      <c r="C573" s="2">
        <v>1099.33</v>
      </c>
      <c r="D573" s="11">
        <v>700</v>
      </c>
      <c r="E573" s="11">
        <v>700</v>
      </c>
      <c r="F573" s="11"/>
      <c r="G573" s="11">
        <v>700</v>
      </c>
      <c r="H573" s="12">
        <f>(E573/D573)-1</f>
        <v>0</v>
      </c>
      <c r="I573" s="70">
        <v>0.16</v>
      </c>
      <c r="J573" s="53">
        <v>0</v>
      </c>
    </row>
    <row r="574" spans="1:10" ht="13.5" thickBot="1">
      <c r="A574" s="13"/>
      <c r="B574" s="13"/>
      <c r="C574" s="14"/>
      <c r="D574" s="14"/>
      <c r="E574" s="14"/>
      <c r="F574" s="14"/>
      <c r="G574" s="14"/>
      <c r="H574" s="15"/>
      <c r="I574" s="74"/>
      <c r="J574" s="51"/>
    </row>
    <row r="575" spans="1:8" ht="12.75">
      <c r="A575" s="16"/>
      <c r="B575" s="16"/>
      <c r="C575" s="17"/>
      <c r="D575" s="17"/>
      <c r="E575" s="17"/>
      <c r="F575" s="17"/>
      <c r="G575" s="17"/>
      <c r="H575" s="12"/>
    </row>
    <row r="576" spans="1:10" ht="12.75">
      <c r="A576" s="18"/>
      <c r="B576" s="19" t="s">
        <v>12</v>
      </c>
      <c r="C576" s="20">
        <f>SUM(C572:C574)</f>
        <v>1099.33</v>
      </c>
      <c r="D576" s="20">
        <f>SUM(D572:D574)</f>
        <v>700</v>
      </c>
      <c r="E576" s="20">
        <f>SUM(E572:E574)</f>
        <v>700</v>
      </c>
      <c r="F576" s="20">
        <f>SUM(F572:F574)</f>
        <v>0</v>
      </c>
      <c r="G576" s="20">
        <f>SUM(G572:G574)</f>
        <v>700</v>
      </c>
      <c r="H576" s="12">
        <f>(E576/D576)-1</f>
        <v>0</v>
      </c>
      <c r="I576" s="46">
        <f>SUM(I572:I574)</f>
        <v>0.16</v>
      </c>
      <c r="J576" s="61">
        <f>SUM(J572:J574)</f>
        <v>0</v>
      </c>
    </row>
    <row r="577" spans="1:8" ht="12.75">
      <c r="A577" s="18"/>
      <c r="B577" s="19"/>
      <c r="C577" s="20"/>
      <c r="D577" s="20"/>
      <c r="E577" s="20"/>
      <c r="F577" s="20"/>
      <c r="G577" s="20"/>
      <c r="H577" s="12"/>
    </row>
    <row r="578" spans="1:8" ht="12.75">
      <c r="A578" s="16"/>
      <c r="B578" s="16"/>
      <c r="C578" s="17"/>
      <c r="D578" s="17"/>
      <c r="E578" s="17"/>
      <c r="F578" s="17"/>
      <c r="G578" s="17"/>
      <c r="H578" s="12"/>
    </row>
    <row r="579" spans="3:10" ht="12.75">
      <c r="C579" s="2"/>
      <c r="D579" s="2"/>
      <c r="E579" s="3" t="s">
        <v>153</v>
      </c>
      <c r="F579" s="3" t="s">
        <v>153</v>
      </c>
      <c r="G579" s="3" t="s">
        <v>153</v>
      </c>
      <c r="I579" s="71" t="s">
        <v>153</v>
      </c>
      <c r="J579" s="63" t="s">
        <v>153</v>
      </c>
    </row>
    <row r="580" spans="3:10" ht="12.75">
      <c r="C580" s="3" t="s">
        <v>143</v>
      </c>
      <c r="D580" s="3" t="s">
        <v>146</v>
      </c>
      <c r="E580" s="3" t="s">
        <v>6</v>
      </c>
      <c r="F580" s="3" t="s">
        <v>9</v>
      </c>
      <c r="G580" s="3" t="s">
        <v>9</v>
      </c>
      <c r="H580" s="1" t="s">
        <v>0</v>
      </c>
      <c r="I580" s="71" t="s">
        <v>158</v>
      </c>
      <c r="J580" s="63" t="s">
        <v>159</v>
      </c>
    </row>
    <row r="581" spans="1:10" ht="12.75">
      <c r="A581" s="1" t="s">
        <v>4</v>
      </c>
      <c r="B581" s="1" t="s">
        <v>1</v>
      </c>
      <c r="C581" s="3" t="s">
        <v>2</v>
      </c>
      <c r="D581" s="3" t="s">
        <v>5</v>
      </c>
      <c r="E581" s="3" t="s">
        <v>8</v>
      </c>
      <c r="F581" s="3" t="s">
        <v>8</v>
      </c>
      <c r="G581" s="3" t="s">
        <v>8</v>
      </c>
      <c r="H581" s="1" t="s">
        <v>3</v>
      </c>
      <c r="I581" s="71" t="s">
        <v>117</v>
      </c>
      <c r="J581" s="63" t="s">
        <v>117</v>
      </c>
    </row>
    <row r="582" spans="1:8" ht="12.75">
      <c r="A582" s="16"/>
      <c r="B582" s="16"/>
      <c r="C582" s="17"/>
      <c r="D582" s="17"/>
      <c r="E582" s="17"/>
      <c r="F582" s="17"/>
      <c r="G582" s="17"/>
      <c r="H582" s="12"/>
    </row>
    <row r="583" spans="1:10" ht="12.75">
      <c r="A583" s="5"/>
      <c r="B583" s="6" t="s">
        <v>94</v>
      </c>
      <c r="C583" s="7"/>
      <c r="D583" s="7"/>
      <c r="E583" s="7"/>
      <c r="F583" s="7"/>
      <c r="G583" s="7"/>
      <c r="H583" s="8"/>
      <c r="I583" s="72"/>
      <c r="J583" s="64"/>
    </row>
    <row r="584" spans="1:8" ht="12.75">
      <c r="A584" s="23"/>
      <c r="B584" s="24"/>
      <c r="C584" s="25"/>
      <c r="D584" s="25"/>
      <c r="E584" s="25"/>
      <c r="F584" s="25"/>
      <c r="G584" s="25"/>
      <c r="H584" s="26"/>
    </row>
    <row r="585" spans="1:10" ht="12.75">
      <c r="A585" s="23">
        <v>1660</v>
      </c>
      <c r="B585" s="30" t="s">
        <v>26</v>
      </c>
      <c r="C585" s="25">
        <v>261546.5</v>
      </c>
      <c r="D585" s="58">
        <v>270961</v>
      </c>
      <c r="E585" s="58">
        <v>270645</v>
      </c>
      <c r="F585" s="58"/>
      <c r="G585" s="58">
        <v>270645</v>
      </c>
      <c r="H585" s="56">
        <f>(E585/D585)-1</f>
        <v>-0.0011662194928421243</v>
      </c>
      <c r="I585" s="70">
        <v>60.31</v>
      </c>
      <c r="J585" s="53">
        <v>0.0087</v>
      </c>
    </row>
    <row r="586" spans="1:10" ht="12.75">
      <c r="A586" s="23">
        <v>1661</v>
      </c>
      <c r="B586" s="30" t="s">
        <v>14</v>
      </c>
      <c r="C586" s="25">
        <v>298062.39</v>
      </c>
      <c r="D586" s="55">
        <v>306705</v>
      </c>
      <c r="E586" s="55">
        <v>318999</v>
      </c>
      <c r="F586" s="55"/>
      <c r="G586" s="55">
        <v>318999</v>
      </c>
      <c r="H586" s="56">
        <f>(E586/D586)-1</f>
        <v>0.04008411991979255</v>
      </c>
      <c r="I586" s="70">
        <v>71.1</v>
      </c>
      <c r="J586" s="53">
        <v>0.0104</v>
      </c>
    </row>
    <row r="587" spans="1:10" ht="12.75">
      <c r="A587" s="23">
        <v>1662</v>
      </c>
      <c r="B587" s="30" t="s">
        <v>11</v>
      </c>
      <c r="C587" s="31">
        <v>163559.8</v>
      </c>
      <c r="D587" s="55">
        <v>170407</v>
      </c>
      <c r="E587" s="55">
        <v>195235</v>
      </c>
      <c r="F587" s="55"/>
      <c r="G587" s="55">
        <v>195235</v>
      </c>
      <c r="H587" s="56">
        <f>(E587/D587)-1</f>
        <v>0.1456982400957707</v>
      </c>
      <c r="I587" s="70">
        <v>43.51</v>
      </c>
      <c r="J587" s="53">
        <v>0.0063</v>
      </c>
    </row>
    <row r="588" spans="1:10" ht="12.75">
      <c r="A588" s="23">
        <v>1663</v>
      </c>
      <c r="B588" s="30" t="s">
        <v>16</v>
      </c>
      <c r="C588" s="31">
        <v>0</v>
      </c>
      <c r="D588" s="55">
        <v>0</v>
      </c>
      <c r="E588" s="55">
        <v>13082</v>
      </c>
      <c r="F588" s="55"/>
      <c r="G588" s="55">
        <v>13082</v>
      </c>
      <c r="H588" s="56">
        <v>0</v>
      </c>
      <c r="I588" s="70">
        <v>2.92</v>
      </c>
      <c r="J588" s="53">
        <v>0.0004</v>
      </c>
    </row>
    <row r="589" spans="1:10" ht="13.5" thickBot="1">
      <c r="A589" s="13"/>
      <c r="B589" s="13"/>
      <c r="C589" s="14"/>
      <c r="D589" s="14"/>
      <c r="E589" s="14"/>
      <c r="F589" s="14"/>
      <c r="G589" s="14"/>
      <c r="H589" s="15"/>
      <c r="I589" s="74"/>
      <c r="J589" s="51"/>
    </row>
    <row r="590" spans="1:8" ht="12.75">
      <c r="A590" s="16"/>
      <c r="B590" s="16"/>
      <c r="C590" s="17"/>
      <c r="D590" s="17"/>
      <c r="E590" s="17"/>
      <c r="F590" s="17"/>
      <c r="G590" s="17"/>
      <c r="H590" s="12"/>
    </row>
    <row r="591" spans="1:10" ht="12.75">
      <c r="A591" s="18"/>
      <c r="B591" s="19" t="s">
        <v>12</v>
      </c>
      <c r="C591" s="20">
        <f>SUM(C585:C589)</f>
        <v>723168.69</v>
      </c>
      <c r="D591" s="20">
        <f>SUM(D585:D589)</f>
        <v>748073</v>
      </c>
      <c r="E591" s="20">
        <f>SUM(E585:E589)</f>
        <v>797961</v>
      </c>
      <c r="F591" s="20">
        <f>SUM(F585:F589)</f>
        <v>0</v>
      </c>
      <c r="G591" s="20">
        <f>SUM(G585:G589)</f>
        <v>797961</v>
      </c>
      <c r="H591" s="12">
        <f>(E591/D591)-1</f>
        <v>0.06668867877867535</v>
      </c>
      <c r="I591" s="46">
        <f>SUM(I585:I589)</f>
        <v>177.83999999999997</v>
      </c>
      <c r="J591" s="52">
        <f>SUM(J585:J589)</f>
        <v>0.0258</v>
      </c>
    </row>
    <row r="594" spans="1:10" ht="12.75">
      <c r="A594" s="5"/>
      <c r="B594" s="6" t="s">
        <v>96</v>
      </c>
      <c r="C594" s="7"/>
      <c r="D594" s="7"/>
      <c r="E594" s="7"/>
      <c r="F594" s="7"/>
      <c r="G594" s="7"/>
      <c r="H594" s="8"/>
      <c r="I594" s="72"/>
      <c r="J594" s="64"/>
    </row>
    <row r="595" spans="1:8" ht="12.75">
      <c r="A595" s="9"/>
      <c r="B595" s="10"/>
      <c r="C595" s="2"/>
      <c r="D595" s="27"/>
      <c r="E595" s="27"/>
      <c r="F595" s="27"/>
      <c r="G595" s="27"/>
      <c r="H595" s="12"/>
    </row>
    <row r="596" spans="1:10" ht="12.75">
      <c r="A596" s="9">
        <v>1670</v>
      </c>
      <c r="B596" s="10" t="s">
        <v>11</v>
      </c>
      <c r="C596" s="28">
        <v>444.4</v>
      </c>
      <c r="D596" s="11">
        <v>500</v>
      </c>
      <c r="E596" s="11">
        <v>500</v>
      </c>
      <c r="F596" s="11"/>
      <c r="G596" s="11">
        <v>500</v>
      </c>
      <c r="H596" s="12">
        <f>(E596/D596)-1</f>
        <v>0</v>
      </c>
      <c r="I596" s="70">
        <v>0.11</v>
      </c>
      <c r="J596" s="53">
        <v>0</v>
      </c>
    </row>
    <row r="597" spans="1:10" ht="12.75">
      <c r="A597" s="36">
        <v>1671</v>
      </c>
      <c r="B597" s="38" t="s">
        <v>97</v>
      </c>
      <c r="C597" s="37">
        <v>0</v>
      </c>
      <c r="D597" s="37">
        <v>0</v>
      </c>
      <c r="E597" s="37">
        <v>0</v>
      </c>
      <c r="F597" s="37"/>
      <c r="G597" s="37">
        <v>0</v>
      </c>
      <c r="H597" s="12">
        <v>0</v>
      </c>
      <c r="I597" s="70">
        <v>0</v>
      </c>
      <c r="J597" s="53">
        <v>0</v>
      </c>
    </row>
    <row r="598" spans="1:10" ht="13.5" thickBot="1">
      <c r="A598" s="13"/>
      <c r="B598" s="13"/>
      <c r="C598" s="14"/>
      <c r="D598" s="14"/>
      <c r="E598" s="14"/>
      <c r="F598" s="14"/>
      <c r="G598" s="14"/>
      <c r="H598" s="15"/>
      <c r="I598" s="74"/>
      <c r="J598" s="51"/>
    </row>
    <row r="599" spans="1:8" ht="12.75">
      <c r="A599" s="16"/>
      <c r="B599" s="16"/>
      <c r="C599" s="17"/>
      <c r="D599" s="17"/>
      <c r="E599" s="17"/>
      <c r="F599" s="17"/>
      <c r="G599" s="17"/>
      <c r="H599" s="12"/>
    </row>
    <row r="600" spans="1:10" ht="12.75">
      <c r="A600" s="18"/>
      <c r="B600" s="19" t="s">
        <v>12</v>
      </c>
      <c r="C600" s="20">
        <f>SUM(C595:C598)</f>
        <v>444.4</v>
      </c>
      <c r="D600" s="20">
        <f>SUM(D595:D598)</f>
        <v>500</v>
      </c>
      <c r="E600" s="20">
        <f>SUM(E595:E598)</f>
        <v>500</v>
      </c>
      <c r="F600" s="20">
        <f>SUM(F595:F598)</f>
        <v>0</v>
      </c>
      <c r="G600" s="20">
        <f>SUM(G595:G598)</f>
        <v>500</v>
      </c>
      <c r="H600" s="12">
        <f>(E600/D600)-1</f>
        <v>0</v>
      </c>
      <c r="I600" s="46">
        <f>SUM(I595:I598)</f>
        <v>0.11</v>
      </c>
      <c r="J600" s="52">
        <f>SUM(J595:J598)</f>
        <v>0</v>
      </c>
    </row>
    <row r="603" spans="1:10" ht="12.75">
      <c r="A603" s="5"/>
      <c r="B603" s="6" t="s">
        <v>98</v>
      </c>
      <c r="C603" s="7"/>
      <c r="D603" s="7"/>
      <c r="E603" s="7"/>
      <c r="F603" s="7"/>
      <c r="G603" s="7"/>
      <c r="H603" s="8"/>
      <c r="I603" s="72"/>
      <c r="J603" s="64"/>
    </row>
    <row r="604" spans="1:8" ht="12.75">
      <c r="A604" s="9"/>
      <c r="B604" s="10"/>
      <c r="C604" s="2"/>
      <c r="D604" s="27"/>
      <c r="E604" s="27"/>
      <c r="F604" s="27"/>
      <c r="G604" s="27"/>
      <c r="H604" s="12"/>
    </row>
    <row r="605" spans="1:10" ht="12.75">
      <c r="A605" s="9">
        <v>1680</v>
      </c>
      <c r="B605" s="10" t="s">
        <v>14</v>
      </c>
      <c r="C605" s="2">
        <v>1643.05</v>
      </c>
      <c r="D605" s="27">
        <v>2640</v>
      </c>
      <c r="E605" s="27">
        <v>2640</v>
      </c>
      <c r="F605" s="27"/>
      <c r="G605" s="27">
        <v>2640</v>
      </c>
      <c r="H605" s="12">
        <v>0</v>
      </c>
      <c r="I605" s="70">
        <v>0.59</v>
      </c>
      <c r="J605" s="53">
        <v>0.0001</v>
      </c>
    </row>
    <row r="606" spans="1:10" ht="12.75">
      <c r="A606" s="9">
        <v>1681</v>
      </c>
      <c r="B606" s="10" t="s">
        <v>99</v>
      </c>
      <c r="C606" s="28">
        <v>436.39</v>
      </c>
      <c r="D606" s="11">
        <v>950</v>
      </c>
      <c r="E606" s="11">
        <v>950</v>
      </c>
      <c r="F606" s="11"/>
      <c r="G606" s="11">
        <v>950</v>
      </c>
      <c r="H606" s="12">
        <f>(E606/D606)-1</f>
        <v>0</v>
      </c>
      <c r="I606" s="70">
        <v>0.21</v>
      </c>
      <c r="J606" s="53">
        <v>0</v>
      </c>
    </row>
    <row r="607" spans="1:8" ht="12.75">
      <c r="A607" s="9"/>
      <c r="B607" s="10"/>
      <c r="C607" s="2"/>
      <c r="D607" s="2"/>
      <c r="E607" s="2"/>
      <c r="F607" s="2"/>
      <c r="G607" s="2"/>
      <c r="H607" s="12"/>
    </row>
    <row r="608" spans="1:10" ht="13.5" thickBot="1">
      <c r="A608" s="13"/>
      <c r="B608" s="13"/>
      <c r="C608" s="14"/>
      <c r="D608" s="14"/>
      <c r="E608" s="14"/>
      <c r="F608" s="14"/>
      <c r="G608" s="14"/>
      <c r="H608" s="15"/>
      <c r="I608" s="74"/>
      <c r="J608" s="51"/>
    </row>
    <row r="609" spans="1:8" ht="12.75">
      <c r="A609" s="16"/>
      <c r="B609" s="16"/>
      <c r="C609" s="17"/>
      <c r="D609" s="17"/>
      <c r="E609" s="17"/>
      <c r="F609" s="17"/>
      <c r="G609" s="17"/>
      <c r="H609" s="12"/>
    </row>
    <row r="610" spans="1:10" ht="12.75">
      <c r="A610" s="18"/>
      <c r="B610" s="19" t="s">
        <v>12</v>
      </c>
      <c r="C610" s="20">
        <f>SUM(C604:C608)</f>
        <v>2079.44</v>
      </c>
      <c r="D610" s="20">
        <f>SUM(D604:D608)</f>
        <v>3590</v>
      </c>
      <c r="E610" s="20">
        <f>SUM(E604:E608)</f>
        <v>3590</v>
      </c>
      <c r="F610" s="20">
        <f>SUM(F604:F608)</f>
        <v>0</v>
      </c>
      <c r="G610" s="20">
        <f>SUM(G604:G608)</f>
        <v>3590</v>
      </c>
      <c r="H610" s="12">
        <f>(E610/D610)-1</f>
        <v>0</v>
      </c>
      <c r="I610" s="46">
        <f>SUM(I604:I608)</f>
        <v>0.7999999999999999</v>
      </c>
      <c r="J610" s="52">
        <f>SUM(J604:J608)</f>
        <v>0.0001</v>
      </c>
    </row>
    <row r="612" spans="1:10" ht="12.75">
      <c r="A612" s="5"/>
      <c r="B612" s="6" t="s">
        <v>100</v>
      </c>
      <c r="C612" s="7"/>
      <c r="D612" s="7"/>
      <c r="E612" s="7"/>
      <c r="F612" s="7"/>
      <c r="G612" s="7"/>
      <c r="H612" s="8"/>
      <c r="I612" s="72"/>
      <c r="J612" s="64"/>
    </row>
    <row r="613" spans="1:8" ht="12.75">
      <c r="A613" s="9"/>
      <c r="B613" s="10"/>
      <c r="C613" s="2"/>
      <c r="D613" s="27"/>
      <c r="E613" s="27"/>
      <c r="F613" s="27"/>
      <c r="G613" s="27"/>
      <c r="H613" s="12"/>
    </row>
    <row r="614" spans="1:10" ht="12.75">
      <c r="A614" s="9">
        <v>1690</v>
      </c>
      <c r="B614" s="10" t="s">
        <v>14</v>
      </c>
      <c r="C614" s="2">
        <v>0</v>
      </c>
      <c r="D614" s="11">
        <v>0</v>
      </c>
      <c r="E614" s="11">
        <v>0</v>
      </c>
      <c r="F614" s="27"/>
      <c r="G614" s="11">
        <v>0</v>
      </c>
      <c r="H614" s="12">
        <v>0</v>
      </c>
      <c r="I614" s="70">
        <v>0</v>
      </c>
      <c r="J614" s="53">
        <v>0</v>
      </c>
    </row>
    <row r="615" spans="1:10" ht="12.75">
      <c r="A615" s="23">
        <v>1691</v>
      </c>
      <c r="B615" s="30" t="s">
        <v>101</v>
      </c>
      <c r="C615" s="25">
        <v>7703.36</v>
      </c>
      <c r="D615" s="55">
        <v>7705</v>
      </c>
      <c r="E615" s="55">
        <v>7705</v>
      </c>
      <c r="F615" s="58"/>
      <c r="G615" s="55">
        <v>7705</v>
      </c>
      <c r="H615" s="56">
        <f>(E615/D615)-1</f>
        <v>0</v>
      </c>
      <c r="I615" s="70">
        <v>1.72</v>
      </c>
      <c r="J615" s="53">
        <v>0.0002</v>
      </c>
    </row>
    <row r="616" spans="1:10" ht="12.75">
      <c r="A616" s="23">
        <v>1692</v>
      </c>
      <c r="B616" s="30" t="s">
        <v>102</v>
      </c>
      <c r="C616" s="31">
        <v>3635</v>
      </c>
      <c r="D616" s="55">
        <v>2385</v>
      </c>
      <c r="E616" s="55">
        <v>2385</v>
      </c>
      <c r="F616" s="55"/>
      <c r="G616" s="55">
        <v>2385</v>
      </c>
      <c r="H616" s="56">
        <f>(E616/D616)-1</f>
        <v>0</v>
      </c>
      <c r="I616" s="70">
        <v>0.53</v>
      </c>
      <c r="J616" s="53">
        <v>0.0001</v>
      </c>
    </row>
    <row r="617" spans="1:10" ht="13.5" thickBot="1">
      <c r="A617" s="13"/>
      <c r="B617" s="13"/>
      <c r="C617" s="14"/>
      <c r="D617" s="14"/>
      <c r="E617" s="14"/>
      <c r="F617" s="14"/>
      <c r="G617" s="14"/>
      <c r="H617" s="15"/>
      <c r="I617" s="74"/>
      <c r="J617" s="51"/>
    </row>
    <row r="618" spans="1:8" ht="12.75">
      <c r="A618" s="16"/>
      <c r="B618" s="16"/>
      <c r="C618" s="17"/>
      <c r="D618" s="17"/>
      <c r="E618" s="17"/>
      <c r="F618" s="17"/>
      <c r="G618" s="17"/>
      <c r="H618" s="12"/>
    </row>
    <row r="619" spans="1:10" ht="12.75">
      <c r="A619" s="18"/>
      <c r="B619" s="19" t="s">
        <v>12</v>
      </c>
      <c r="C619" s="20">
        <f>SUM(C613:C617)</f>
        <v>11338.36</v>
      </c>
      <c r="D619" s="20">
        <f>SUM(D613:D617)</f>
        <v>10090</v>
      </c>
      <c r="E619" s="20">
        <f>SUM(E613:E617)</f>
        <v>10090</v>
      </c>
      <c r="F619" s="20">
        <f>SUM(F613:F617)</f>
        <v>0</v>
      </c>
      <c r="G619" s="20">
        <f>SUM(G613:G617)</f>
        <v>10090</v>
      </c>
      <c r="H619" s="12">
        <f>(E619/D619)-1</f>
        <v>0</v>
      </c>
      <c r="I619" s="46">
        <f>SUM(I613:I617)</f>
        <v>2.25</v>
      </c>
      <c r="J619" s="52">
        <f>SUM(J613:J617)</f>
        <v>0.00030000000000000003</v>
      </c>
    </row>
    <row r="620" spans="1:8" ht="12.75">
      <c r="A620" s="16"/>
      <c r="B620" s="16"/>
      <c r="C620" s="17"/>
      <c r="D620" s="17"/>
      <c r="E620" s="17"/>
      <c r="F620" s="17"/>
      <c r="G620" s="17"/>
      <c r="H620" s="12"/>
    </row>
    <row r="621" spans="3:10" ht="12.75">
      <c r="C621" s="2"/>
      <c r="D621" s="2"/>
      <c r="E621" s="3" t="s">
        <v>153</v>
      </c>
      <c r="F621" s="3" t="s">
        <v>153</v>
      </c>
      <c r="G621" s="3" t="s">
        <v>153</v>
      </c>
      <c r="I621" s="71" t="s">
        <v>153</v>
      </c>
      <c r="J621" s="63" t="s">
        <v>153</v>
      </c>
    </row>
    <row r="622" spans="3:10" ht="12.75">
      <c r="C622" s="3" t="s">
        <v>143</v>
      </c>
      <c r="D622" s="3" t="s">
        <v>146</v>
      </c>
      <c r="E622" s="3" t="s">
        <v>6</v>
      </c>
      <c r="F622" s="3" t="s">
        <v>9</v>
      </c>
      <c r="G622" s="3" t="s">
        <v>9</v>
      </c>
      <c r="H622" s="1" t="s">
        <v>0</v>
      </c>
      <c r="I622" s="71" t="s">
        <v>158</v>
      </c>
      <c r="J622" s="63" t="s">
        <v>159</v>
      </c>
    </row>
    <row r="623" spans="1:10" ht="12.75">
      <c r="A623" s="1" t="s">
        <v>4</v>
      </c>
      <c r="B623" s="1" t="s">
        <v>1</v>
      </c>
      <c r="C623" s="3" t="s">
        <v>2</v>
      </c>
      <c r="D623" s="3" t="s">
        <v>5</v>
      </c>
      <c r="E623" s="3" t="s">
        <v>8</v>
      </c>
      <c r="F623" s="3" t="s">
        <v>8</v>
      </c>
      <c r="G623" s="3" t="s">
        <v>8</v>
      </c>
      <c r="H623" s="1" t="s">
        <v>3</v>
      </c>
      <c r="I623" s="71" t="s">
        <v>117</v>
      </c>
      <c r="J623" s="63" t="s">
        <v>117</v>
      </c>
    </row>
    <row r="626" spans="1:10" ht="12.75">
      <c r="A626" s="5"/>
      <c r="B626" s="6" t="s">
        <v>144</v>
      </c>
      <c r="C626" s="7"/>
      <c r="D626" s="7"/>
      <c r="E626" s="7"/>
      <c r="F626" s="7"/>
      <c r="G626" s="7"/>
      <c r="H626" s="8"/>
      <c r="I626" s="72"/>
      <c r="J626" s="64"/>
    </row>
    <row r="627" spans="1:8" ht="12.75">
      <c r="A627" s="9"/>
      <c r="B627" s="10"/>
      <c r="C627" s="2"/>
      <c r="D627" s="11"/>
      <c r="E627" s="27"/>
      <c r="F627" s="27"/>
      <c r="G627" s="27"/>
      <c r="H627" s="12"/>
    </row>
    <row r="628" spans="1:10" ht="12.75">
      <c r="A628" s="9">
        <v>1700</v>
      </c>
      <c r="B628" s="10" t="s">
        <v>26</v>
      </c>
      <c r="C628" s="2">
        <v>118770</v>
      </c>
      <c r="D628" s="11">
        <v>122380</v>
      </c>
      <c r="E628" s="11">
        <v>126764</v>
      </c>
      <c r="F628" s="27"/>
      <c r="G628" s="11">
        <v>126764</v>
      </c>
      <c r="H628" s="56">
        <f>(E628/D628)-1</f>
        <v>0.0358228468704036</v>
      </c>
      <c r="I628" s="70">
        <v>28.25</v>
      </c>
      <c r="J628" s="53">
        <v>0.0041</v>
      </c>
    </row>
    <row r="629" spans="1:10" ht="12.75">
      <c r="A629" s="23">
        <v>1701</v>
      </c>
      <c r="B629" s="30" t="s">
        <v>14</v>
      </c>
      <c r="C629" s="25">
        <v>137944.1</v>
      </c>
      <c r="D629" s="55">
        <v>155425</v>
      </c>
      <c r="E629" s="55">
        <v>156400</v>
      </c>
      <c r="F629" s="58"/>
      <c r="G629" s="55">
        <v>156400</v>
      </c>
      <c r="H629" s="56">
        <f>(E629/D629)-1</f>
        <v>0.006273122084606619</v>
      </c>
      <c r="I629" s="70">
        <v>34.86</v>
      </c>
      <c r="J629" s="53">
        <v>0.005</v>
      </c>
    </row>
    <row r="630" spans="1:10" ht="12.75">
      <c r="A630" s="23">
        <v>1702</v>
      </c>
      <c r="B630" s="30" t="s">
        <v>11</v>
      </c>
      <c r="C630" s="25">
        <v>306771.87</v>
      </c>
      <c r="D630" s="55">
        <v>294565</v>
      </c>
      <c r="E630" s="55">
        <v>261836</v>
      </c>
      <c r="F630" s="58"/>
      <c r="G630" s="55">
        <v>261836</v>
      </c>
      <c r="H630" s="56">
        <f>(E630/D630)-1</f>
        <v>-0.1111096022949094</v>
      </c>
      <c r="I630" s="70">
        <v>58.35</v>
      </c>
      <c r="J630" s="53">
        <v>0.0084</v>
      </c>
    </row>
    <row r="631" spans="1:10" ht="12.75">
      <c r="A631" s="23">
        <v>1703</v>
      </c>
      <c r="B631" s="30" t="s">
        <v>16</v>
      </c>
      <c r="C631" s="31">
        <v>3731.35</v>
      </c>
      <c r="D631" s="55">
        <v>5000</v>
      </c>
      <c r="E631" s="55">
        <v>5000</v>
      </c>
      <c r="F631" s="55"/>
      <c r="G631" s="55">
        <v>5000</v>
      </c>
      <c r="H631" s="56">
        <f>(E631/D631)-1</f>
        <v>0</v>
      </c>
      <c r="I631" s="70">
        <v>1.11</v>
      </c>
      <c r="J631" s="53">
        <v>0.0002</v>
      </c>
    </row>
    <row r="632" spans="1:10" ht="13.5" thickBot="1">
      <c r="A632" s="13"/>
      <c r="B632" s="13"/>
      <c r="C632" s="14"/>
      <c r="D632" s="14"/>
      <c r="E632" s="14"/>
      <c r="F632" s="14"/>
      <c r="G632" s="14"/>
      <c r="H632" s="15"/>
      <c r="I632" s="74"/>
      <c r="J632" s="51"/>
    </row>
    <row r="633" spans="1:8" ht="12.75">
      <c r="A633" s="16"/>
      <c r="B633" s="16"/>
      <c r="C633" s="17"/>
      <c r="D633" s="17"/>
      <c r="E633" s="17"/>
      <c r="F633" s="17"/>
      <c r="G633" s="17"/>
      <c r="H633" s="12"/>
    </row>
    <row r="634" spans="1:10" ht="12.75">
      <c r="A634" s="18"/>
      <c r="B634" s="19" t="s">
        <v>12</v>
      </c>
      <c r="C634" s="20">
        <f>SUM(C627:C632)</f>
        <v>567217.32</v>
      </c>
      <c r="D634" s="20">
        <f>SUM(D627:D632)</f>
        <v>577370</v>
      </c>
      <c r="E634" s="20">
        <f>SUM(E627:E632)</f>
        <v>550000</v>
      </c>
      <c r="F634" s="20">
        <f>SUM(F627:F632)</f>
        <v>0</v>
      </c>
      <c r="G634" s="20">
        <f>SUM(G627:G632)</f>
        <v>550000</v>
      </c>
      <c r="H634" s="12">
        <f>(E634/D634)-1</f>
        <v>-0.04740461056168488</v>
      </c>
      <c r="I634" s="46">
        <f>SUM(I627:I632)</f>
        <v>122.57000000000001</v>
      </c>
      <c r="J634" s="52">
        <f>SUM(J627:J632)</f>
        <v>0.0177</v>
      </c>
    </row>
    <row r="637" spans="1:10" s="33" customFormat="1" ht="15.75">
      <c r="A637" s="33" t="s">
        <v>136</v>
      </c>
      <c r="C637" s="39">
        <f>SUM(C527+C541+C552+C561+C568+C576+C591+C600+C610+C619+C634)</f>
        <v>1493234.7799999998</v>
      </c>
      <c r="D637" s="39">
        <f aca="true" t="shared" si="0" ref="D637:J637">SUM(D527+D541+D552+D561+D568+D576+D591+D600+D610+D619+D634)</f>
        <v>1545696</v>
      </c>
      <c r="E637" s="39">
        <f t="shared" si="0"/>
        <v>1579221</v>
      </c>
      <c r="F637" s="39">
        <f t="shared" si="0"/>
        <v>0</v>
      </c>
      <c r="G637" s="39">
        <f t="shared" si="0"/>
        <v>1579221</v>
      </c>
      <c r="H637" s="12">
        <f>(E637/D637)-1</f>
        <v>0.021689258431153435</v>
      </c>
      <c r="I637" s="75">
        <f t="shared" si="0"/>
        <v>351.96999999999997</v>
      </c>
      <c r="J637" s="62">
        <f t="shared" si="0"/>
        <v>0.050960000000000005</v>
      </c>
    </row>
    <row r="638" spans="1:10" s="33" customFormat="1" ht="15.75">
      <c r="A638" s="33" t="s">
        <v>137</v>
      </c>
      <c r="I638" s="75"/>
      <c r="J638" s="62"/>
    </row>
    <row r="640" ht="12.75">
      <c r="B640" s="35" t="s">
        <v>103</v>
      </c>
    </row>
    <row r="643" spans="1:10" ht="12.75">
      <c r="A643" s="5"/>
      <c r="B643" s="6" t="s">
        <v>103</v>
      </c>
      <c r="C643" s="7"/>
      <c r="D643" s="7"/>
      <c r="E643" s="7"/>
      <c r="F643" s="7"/>
      <c r="G643" s="7"/>
      <c r="H643" s="8"/>
      <c r="I643" s="72"/>
      <c r="J643" s="64"/>
    </row>
    <row r="644" spans="1:8" ht="12.75">
      <c r="A644" s="9"/>
      <c r="B644" s="10"/>
      <c r="C644" s="2"/>
      <c r="D644" s="11"/>
      <c r="E644" s="27"/>
      <c r="F644" s="27"/>
      <c r="G644" s="27"/>
      <c r="H644" s="12"/>
    </row>
    <row r="645" spans="1:10" ht="12.75">
      <c r="A645" s="9">
        <v>2000</v>
      </c>
      <c r="B645" s="10" t="s">
        <v>147</v>
      </c>
      <c r="C645" s="2">
        <v>626645.77</v>
      </c>
      <c r="D645" s="27">
        <v>664500</v>
      </c>
      <c r="E645" s="27">
        <v>651100</v>
      </c>
      <c r="F645" s="27"/>
      <c r="G645" s="27">
        <v>651100</v>
      </c>
      <c r="H645" s="12">
        <f>(E645/D645)-1</f>
        <v>-0.020165537998495076</v>
      </c>
      <c r="I645" s="70">
        <v>145.11</v>
      </c>
      <c r="J645" s="53">
        <v>0.021</v>
      </c>
    </row>
    <row r="646" spans="1:10" ht="12.75">
      <c r="A646" s="9">
        <v>2001</v>
      </c>
      <c r="B646" s="10" t="s">
        <v>148</v>
      </c>
      <c r="C646" s="2">
        <v>0</v>
      </c>
      <c r="D646" s="27">
        <v>73464</v>
      </c>
      <c r="E646" s="27">
        <v>73268</v>
      </c>
      <c r="F646" s="27"/>
      <c r="G646" s="27">
        <v>73268</v>
      </c>
      <c r="H646" s="12">
        <v>0</v>
      </c>
      <c r="I646" s="70">
        <v>16.33</v>
      </c>
      <c r="J646" s="53">
        <v>0.0024</v>
      </c>
    </row>
    <row r="647" spans="1:8" ht="12.75">
      <c r="A647" s="9"/>
      <c r="B647" s="10"/>
      <c r="C647" s="2"/>
      <c r="D647" s="27"/>
      <c r="E647" s="27"/>
      <c r="F647" s="27"/>
      <c r="G647" s="27"/>
      <c r="H647" s="12"/>
    </row>
    <row r="648" spans="1:10" ht="12.75">
      <c r="A648" s="9">
        <v>2002</v>
      </c>
      <c r="B648" s="10" t="s">
        <v>149</v>
      </c>
      <c r="C648" s="2">
        <v>229155.76</v>
      </c>
      <c r="D648" s="27">
        <v>188313</v>
      </c>
      <c r="E648" s="27">
        <v>165348</v>
      </c>
      <c r="F648" s="27"/>
      <c r="G648" s="27">
        <v>165348</v>
      </c>
      <c r="H648" s="12">
        <f>(E648/D648)-1</f>
        <v>-0.12195121951219512</v>
      </c>
      <c r="I648" s="70">
        <v>36.85</v>
      </c>
      <c r="J648" s="53">
        <v>0.0053</v>
      </c>
    </row>
    <row r="649" spans="1:10" ht="12.75">
      <c r="A649" s="9">
        <v>2003</v>
      </c>
      <c r="B649" s="10" t="s">
        <v>150</v>
      </c>
      <c r="C649" s="2">
        <v>0</v>
      </c>
      <c r="D649" s="27">
        <v>18119</v>
      </c>
      <c r="E649" s="27">
        <v>15303</v>
      </c>
      <c r="F649" s="27"/>
      <c r="G649" s="27">
        <v>15303</v>
      </c>
      <c r="H649" s="12">
        <v>0</v>
      </c>
      <c r="I649" s="70">
        <v>3.41</v>
      </c>
      <c r="J649" s="53">
        <v>0.0005</v>
      </c>
    </row>
    <row r="650" spans="1:8" ht="12.75">
      <c r="A650" s="9"/>
      <c r="B650" s="10"/>
      <c r="C650" s="2"/>
      <c r="D650" s="27"/>
      <c r="E650" s="27"/>
      <c r="F650" s="27"/>
      <c r="G650" s="27"/>
      <c r="H650" s="12"/>
    </row>
    <row r="651" spans="1:10" ht="12.75">
      <c r="A651" s="9">
        <v>2006</v>
      </c>
      <c r="B651" s="10" t="s">
        <v>104</v>
      </c>
      <c r="C651" s="2">
        <v>0</v>
      </c>
      <c r="D651" s="27">
        <v>229417</v>
      </c>
      <c r="E651" s="27">
        <v>127000</v>
      </c>
      <c r="F651" s="27"/>
      <c r="G651" s="27">
        <v>127000</v>
      </c>
      <c r="H651" s="12">
        <v>0</v>
      </c>
      <c r="I651" s="70">
        <v>28.31</v>
      </c>
      <c r="J651" s="53">
        <v>0.0041</v>
      </c>
    </row>
    <row r="652" spans="1:10" ht="12.75">
      <c r="A652" s="9">
        <v>2007</v>
      </c>
      <c r="B652" s="10" t="s">
        <v>154</v>
      </c>
      <c r="C652" s="2">
        <v>0</v>
      </c>
      <c r="D652" s="27">
        <v>0</v>
      </c>
      <c r="E652" s="27">
        <v>500000</v>
      </c>
      <c r="F652" s="27"/>
      <c r="G652" s="27">
        <v>500000</v>
      </c>
      <c r="H652" s="12">
        <v>0</v>
      </c>
      <c r="I652" s="70">
        <v>111.44</v>
      </c>
      <c r="J652" s="53">
        <v>0.0161</v>
      </c>
    </row>
    <row r="653" spans="1:10" ht="13.5" thickBot="1">
      <c r="A653" s="13"/>
      <c r="B653" s="13"/>
      <c r="C653" s="14"/>
      <c r="D653" s="14"/>
      <c r="E653" s="14"/>
      <c r="F653" s="14"/>
      <c r="G653" s="14"/>
      <c r="H653" s="15"/>
      <c r="I653" s="74"/>
      <c r="J653" s="51"/>
    </row>
    <row r="654" spans="1:8" ht="12.75">
      <c r="A654" s="16"/>
      <c r="B654" s="16"/>
      <c r="C654" s="17"/>
      <c r="D654" s="17"/>
      <c r="E654" s="17"/>
      <c r="F654" s="17"/>
      <c r="G654" s="17"/>
      <c r="H654" s="12"/>
    </row>
    <row r="655" spans="1:10" ht="12.75">
      <c r="A655" s="18"/>
      <c r="B655" s="19" t="s">
        <v>12</v>
      </c>
      <c r="C655" s="20">
        <f>SUM(C644:C653)</f>
        <v>855801.53</v>
      </c>
      <c r="D655" s="20">
        <f>SUM(D644:D653)</f>
        <v>1173813</v>
      </c>
      <c r="E655" s="20">
        <f>SUM(E644:E653)</f>
        <v>1532019</v>
      </c>
      <c r="F655" s="20">
        <f>SUM(F644:F653)</f>
        <v>0</v>
      </c>
      <c r="G655" s="20">
        <f>SUM(G644:G653)</f>
        <v>1532019</v>
      </c>
      <c r="H655" s="12">
        <f>(E655/D655)-1</f>
        <v>0.3051644512371221</v>
      </c>
      <c r="I655" s="46">
        <f>SUM(I644:I653)</f>
        <v>341.45</v>
      </c>
      <c r="J655" s="52">
        <f>SUM(J644:J653)</f>
        <v>0.0494</v>
      </c>
    </row>
    <row r="657" spans="1:10" s="32" customFormat="1" ht="20.25" customHeight="1">
      <c r="A657" s="33" t="s">
        <v>105</v>
      </c>
      <c r="C657" s="39">
        <f>SUM(C655)</f>
        <v>855801.53</v>
      </c>
      <c r="D657" s="39">
        <f>SUM(D655)</f>
        <v>1173813</v>
      </c>
      <c r="E657" s="39">
        <f>SUM(E655)</f>
        <v>1532019</v>
      </c>
      <c r="F657" s="39">
        <f>SUM(F655)</f>
        <v>0</v>
      </c>
      <c r="G657" s="39">
        <f>SUM(G655)</f>
        <v>1532019</v>
      </c>
      <c r="H657" s="40">
        <f>(E657/D657)-1</f>
        <v>0.3051644512371221</v>
      </c>
      <c r="I657" s="75">
        <f>SUM(I655)</f>
        <v>341.45</v>
      </c>
      <c r="J657" s="62">
        <f>SUM(J655)</f>
        <v>0.0494</v>
      </c>
    </row>
    <row r="660" spans="3:10" ht="12.75">
      <c r="C660" s="2"/>
      <c r="D660" s="2"/>
      <c r="E660" s="3" t="s">
        <v>153</v>
      </c>
      <c r="F660" s="3" t="s">
        <v>153</v>
      </c>
      <c r="G660" s="3" t="s">
        <v>153</v>
      </c>
      <c r="I660" s="71" t="s">
        <v>153</v>
      </c>
      <c r="J660" s="63" t="s">
        <v>153</v>
      </c>
    </row>
    <row r="661" spans="3:10" ht="12.75">
      <c r="C661" s="3" t="s">
        <v>143</v>
      </c>
      <c r="D661" s="3" t="s">
        <v>146</v>
      </c>
      <c r="E661" s="3" t="s">
        <v>6</v>
      </c>
      <c r="F661" s="3" t="s">
        <v>9</v>
      </c>
      <c r="G661" s="3" t="s">
        <v>9</v>
      </c>
      <c r="H661" s="1" t="s">
        <v>0</v>
      </c>
      <c r="I661" s="71" t="s">
        <v>158</v>
      </c>
      <c r="J661" s="63" t="s">
        <v>159</v>
      </c>
    </row>
    <row r="662" spans="1:10" ht="12.75">
      <c r="A662" s="1" t="s">
        <v>4</v>
      </c>
      <c r="B662" s="1" t="s">
        <v>1</v>
      </c>
      <c r="C662" s="3" t="s">
        <v>2</v>
      </c>
      <c r="D662" s="3" t="s">
        <v>5</v>
      </c>
      <c r="E662" s="3" t="s">
        <v>8</v>
      </c>
      <c r="F662" s="3" t="s">
        <v>8</v>
      </c>
      <c r="G662" s="3" t="s">
        <v>8</v>
      </c>
      <c r="H662" s="1" t="s">
        <v>3</v>
      </c>
      <c r="I662" s="71" t="s">
        <v>117</v>
      </c>
      <c r="J662" s="63" t="s">
        <v>117</v>
      </c>
    </row>
    <row r="666" ht="12.75">
      <c r="B666" s="35" t="s">
        <v>106</v>
      </c>
    </row>
    <row r="668" spans="1:10" ht="12.75">
      <c r="A668" s="5"/>
      <c r="B668" s="6" t="s">
        <v>106</v>
      </c>
      <c r="C668" s="7"/>
      <c r="D668" s="7"/>
      <c r="E668" s="7"/>
      <c r="F668" s="7"/>
      <c r="G668" s="7"/>
      <c r="H668" s="8"/>
      <c r="I668" s="72"/>
      <c r="J668" s="64"/>
    </row>
    <row r="669" spans="1:8" ht="12.75">
      <c r="A669" s="9"/>
      <c r="B669" s="10"/>
      <c r="C669" s="2"/>
      <c r="D669" s="11"/>
      <c r="E669" s="27"/>
      <c r="F669" s="27"/>
      <c r="G669" s="27"/>
      <c r="H669" s="12"/>
    </row>
    <row r="670" spans="1:8" ht="12.75">
      <c r="A670" s="9"/>
      <c r="B670" s="10" t="s">
        <v>107</v>
      </c>
      <c r="C670" s="2"/>
      <c r="D670" s="11"/>
      <c r="E670" s="27"/>
      <c r="F670" s="27"/>
      <c r="G670" s="27"/>
      <c r="H670" s="12"/>
    </row>
    <row r="671" spans="1:10" ht="12.75">
      <c r="A671" s="9">
        <v>3000</v>
      </c>
      <c r="B671" s="10" t="s">
        <v>108</v>
      </c>
      <c r="C671" s="2">
        <v>1324432</v>
      </c>
      <c r="D671" s="27">
        <v>1404602</v>
      </c>
      <c r="E671" s="27">
        <v>1502924</v>
      </c>
      <c r="F671" s="27"/>
      <c r="G671" s="27">
        <v>1502924</v>
      </c>
      <c r="H671" s="12">
        <f>(E671/D671)-1</f>
        <v>0.06999990032763725</v>
      </c>
      <c r="I671" s="70">
        <v>334.96</v>
      </c>
      <c r="J671" s="53">
        <v>0.0485</v>
      </c>
    </row>
    <row r="672" spans="1:10" ht="12.75">
      <c r="A672" s="9">
        <v>3001</v>
      </c>
      <c r="B672" s="10" t="s">
        <v>109</v>
      </c>
      <c r="C672" s="2">
        <v>0</v>
      </c>
      <c r="D672" s="27">
        <v>0</v>
      </c>
      <c r="E672" s="27">
        <v>0</v>
      </c>
      <c r="F672" s="27"/>
      <c r="G672" s="27">
        <v>0</v>
      </c>
      <c r="H672" s="12">
        <v>0</v>
      </c>
      <c r="I672" s="70">
        <v>0</v>
      </c>
      <c r="J672" s="53">
        <v>0</v>
      </c>
    </row>
    <row r="673" spans="1:10" ht="12.75">
      <c r="A673" s="9">
        <v>3002</v>
      </c>
      <c r="B673" s="10" t="s">
        <v>110</v>
      </c>
      <c r="C673" s="2">
        <v>45266.94</v>
      </c>
      <c r="D673" s="27">
        <v>40000</v>
      </c>
      <c r="E673" s="27">
        <v>40000</v>
      </c>
      <c r="F673" s="27"/>
      <c r="G673" s="27">
        <v>40000</v>
      </c>
      <c r="H673" s="12">
        <f>(E673/D673)-1</f>
        <v>0</v>
      </c>
      <c r="I673" s="70">
        <v>8.91</v>
      </c>
      <c r="J673" s="53">
        <v>0.0013</v>
      </c>
    </row>
    <row r="674" spans="1:8" ht="12.75">
      <c r="A674" s="9"/>
      <c r="B674" s="10"/>
      <c r="C674" s="2"/>
      <c r="D674" s="27"/>
      <c r="E674" s="27"/>
      <c r="F674" s="27"/>
      <c r="G674" s="27"/>
      <c r="H674" s="12"/>
    </row>
    <row r="675" spans="1:8" ht="12.75">
      <c r="A675" s="9"/>
      <c r="B675" s="10" t="s">
        <v>111</v>
      </c>
      <c r="C675" s="2"/>
      <c r="D675" s="27"/>
      <c r="E675" s="27"/>
      <c r="F675" s="27"/>
      <c r="G675" s="27"/>
      <c r="H675" s="12"/>
    </row>
    <row r="676" spans="1:10" ht="12.75">
      <c r="A676" s="23">
        <v>3010</v>
      </c>
      <c r="B676" s="30" t="s">
        <v>152</v>
      </c>
      <c r="C676" s="25">
        <v>1387790.3</v>
      </c>
      <c r="D676" s="58">
        <v>1478685</v>
      </c>
      <c r="E676" s="58">
        <v>1447000</v>
      </c>
      <c r="F676" s="58"/>
      <c r="G676" s="58">
        <v>1447000</v>
      </c>
      <c r="H676" s="56">
        <f>(E676/D676)-1</f>
        <v>-0.02142782269381238</v>
      </c>
      <c r="I676" s="70">
        <v>322.5</v>
      </c>
      <c r="J676" s="53">
        <v>0.0467</v>
      </c>
    </row>
    <row r="677" spans="1:10" ht="12.75">
      <c r="A677" s="9">
        <v>3011</v>
      </c>
      <c r="B677" s="10" t="s">
        <v>112</v>
      </c>
      <c r="C677" s="2">
        <v>2138.38</v>
      </c>
      <c r="D677" s="27">
        <v>2500</v>
      </c>
      <c r="E677" s="27">
        <v>2500</v>
      </c>
      <c r="F677" s="27"/>
      <c r="G677" s="27">
        <v>2500</v>
      </c>
      <c r="H677" s="12">
        <f>(E677/D677)-1</f>
        <v>0</v>
      </c>
      <c r="I677" s="70">
        <v>0.56</v>
      </c>
      <c r="J677" s="53">
        <v>0.0001</v>
      </c>
    </row>
    <row r="678" spans="1:10" ht="12.75">
      <c r="A678" s="9">
        <v>3012</v>
      </c>
      <c r="B678" s="10" t="s">
        <v>113</v>
      </c>
      <c r="C678" s="2">
        <v>93518.39</v>
      </c>
      <c r="D678" s="27">
        <v>88000</v>
      </c>
      <c r="E678" s="27">
        <v>100000</v>
      </c>
      <c r="F678" s="27"/>
      <c r="G678" s="27">
        <v>100000</v>
      </c>
      <c r="H678" s="12">
        <f>(E678/D678)-1</f>
        <v>0.13636363636363646</v>
      </c>
      <c r="I678" s="70">
        <v>22.29</v>
      </c>
      <c r="J678" s="53">
        <v>0.0032</v>
      </c>
    </row>
    <row r="679" spans="1:10" ht="13.5" thickBot="1">
      <c r="A679" s="13"/>
      <c r="B679" s="13"/>
      <c r="C679" s="14"/>
      <c r="D679" s="14"/>
      <c r="E679" s="14"/>
      <c r="F679" s="14"/>
      <c r="G679" s="14"/>
      <c r="H679" s="15"/>
      <c r="I679" s="74"/>
      <c r="J679" s="51"/>
    </row>
    <row r="680" spans="1:8" ht="12.75">
      <c r="A680" s="16"/>
      <c r="B680" s="16"/>
      <c r="C680" s="17"/>
      <c r="D680" s="17"/>
      <c r="E680" s="17"/>
      <c r="F680" s="17"/>
      <c r="G680" s="17"/>
      <c r="H680" s="12"/>
    </row>
    <row r="681" spans="1:10" ht="12.75">
      <c r="A681" s="18"/>
      <c r="B681" s="19" t="s">
        <v>12</v>
      </c>
      <c r="C681" s="20">
        <f>SUM(C669:C679)</f>
        <v>2853146.0100000002</v>
      </c>
      <c r="D681" s="20">
        <f>SUM(D669:D679)</f>
        <v>3013787</v>
      </c>
      <c r="E681" s="20">
        <f>SUM(E669:E679)</f>
        <v>3092424</v>
      </c>
      <c r="F681" s="20">
        <f>SUM(F669:F679)</f>
        <v>0</v>
      </c>
      <c r="G681" s="20">
        <f>SUM(G669:G679)</f>
        <v>3092424</v>
      </c>
      <c r="H681" s="12">
        <f>(E681/D681)-1</f>
        <v>0.02609242126268385</v>
      </c>
      <c r="I681" s="77">
        <f>SUM(I669:I679)</f>
        <v>689.2199999999999</v>
      </c>
      <c r="J681" s="52">
        <f>SUM(J669:J679)</f>
        <v>0.0998</v>
      </c>
    </row>
    <row r="683" spans="1:10" s="32" customFormat="1" ht="20.25" customHeight="1">
      <c r="A683" s="33" t="s">
        <v>114</v>
      </c>
      <c r="C683" s="39">
        <f>SUM(C681)</f>
        <v>2853146.0100000002</v>
      </c>
      <c r="D683" s="39">
        <f>SUM(D681)</f>
        <v>3013787</v>
      </c>
      <c r="E683" s="39">
        <f>SUM(E681)</f>
        <v>3092424</v>
      </c>
      <c r="F683" s="39">
        <f>SUM(F681)</f>
        <v>0</v>
      </c>
      <c r="G683" s="39">
        <f>SUM(G681)</f>
        <v>3092424</v>
      </c>
      <c r="H683" s="40">
        <f>(E683/D683)-1</f>
        <v>0.02609242126268385</v>
      </c>
      <c r="I683" s="75">
        <f>SUM(I681)</f>
        <v>689.2199999999999</v>
      </c>
      <c r="J683" s="62">
        <f>SUM(J681)</f>
        <v>0.0998</v>
      </c>
    </row>
    <row r="686" spans="1:10" s="33" customFormat="1" ht="20.25" customHeight="1">
      <c r="A686" s="33" t="s">
        <v>160</v>
      </c>
      <c r="C686" s="39">
        <f>SUM(C189+C302+C398+C427+C514+C637+C657+C683)</f>
        <v>27718042.917000003</v>
      </c>
      <c r="D686" s="39">
        <f>SUM(D189+D302+D398+D427+D514+D637+D657+D683)</f>
        <v>28924753</v>
      </c>
      <c r="E686" s="39">
        <f>SUM(E189+E302+E398+E427+E514+E637+E657+E683)</f>
        <v>30158433</v>
      </c>
      <c r="F686" s="39">
        <f>SUM(F189+F302+F398+F427+F514+F637+F657+F683)</f>
        <v>0</v>
      </c>
      <c r="G686" s="39">
        <f>SUM(G189+G302+G398+G427+G514+G637+G657+G683)</f>
        <v>30158433</v>
      </c>
      <c r="H686" s="40">
        <f>(E686/D686)-1</f>
        <v>0.04265135816371535</v>
      </c>
      <c r="I686" s="68">
        <f>SUM(I189+I302+I398+I427+I514+I637+I657+I683)</f>
        <v>6721.55</v>
      </c>
      <c r="J686" s="62">
        <f>SUM(J189+J302+J398+J427+J514+J637+J657+J683)</f>
        <v>0.97296</v>
      </c>
    </row>
    <row r="689" spans="2:5" ht="12.75">
      <c r="B689" s="35" t="s">
        <v>119</v>
      </c>
      <c r="D689" s="46"/>
      <c r="E689" s="52"/>
    </row>
    <row r="690" spans="4:5" ht="12.75">
      <c r="D690" s="46"/>
      <c r="E690" s="52"/>
    </row>
    <row r="691" spans="1:10" ht="12.75">
      <c r="A691" s="5"/>
      <c r="B691" s="6" t="s">
        <v>119</v>
      </c>
      <c r="C691" s="7"/>
      <c r="D691" s="48"/>
      <c r="E691" s="54"/>
      <c r="G691" s="7"/>
      <c r="H691" s="8"/>
      <c r="I691" s="72"/>
      <c r="J691" s="64"/>
    </row>
    <row r="692" spans="1:5" ht="12.75">
      <c r="A692" s="9"/>
      <c r="B692" s="10"/>
      <c r="C692" s="27"/>
      <c r="D692" s="47"/>
      <c r="E692" s="52"/>
    </row>
    <row r="693" spans="1:10" ht="12.75">
      <c r="A693" s="9"/>
      <c r="B693" s="10" t="s">
        <v>118</v>
      </c>
      <c r="C693" s="27">
        <v>382155</v>
      </c>
      <c r="D693" s="27">
        <v>942200</v>
      </c>
      <c r="E693" s="27">
        <v>409500</v>
      </c>
      <c r="G693" s="27">
        <v>409500</v>
      </c>
      <c r="H693" s="12">
        <f aca="true" t="shared" si="1" ref="H693:H698">(E693/D693)-1</f>
        <v>-0.5653789004457652</v>
      </c>
      <c r="I693" s="70">
        <v>91.27</v>
      </c>
      <c r="J693" s="53">
        <v>0.0132</v>
      </c>
    </row>
    <row r="694" spans="1:10" ht="12.75">
      <c r="A694" s="9"/>
      <c r="B694" s="10" t="s">
        <v>155</v>
      </c>
      <c r="C694" s="27">
        <v>0</v>
      </c>
      <c r="D694" s="27">
        <v>1000</v>
      </c>
      <c r="E694" s="27">
        <v>1000</v>
      </c>
      <c r="G694" s="27">
        <v>1000</v>
      </c>
      <c r="H694" s="12">
        <f t="shared" si="1"/>
        <v>0</v>
      </c>
      <c r="I694" s="70">
        <v>0.22</v>
      </c>
      <c r="J694" s="53">
        <v>0</v>
      </c>
    </row>
    <row r="695" spans="1:10" ht="12.75">
      <c r="A695" s="9"/>
      <c r="B695" s="10" t="s">
        <v>120</v>
      </c>
      <c r="C695" s="27">
        <v>13412</v>
      </c>
      <c r="D695" s="27">
        <v>13230</v>
      </c>
      <c r="E695" s="27">
        <v>20000</v>
      </c>
      <c r="G695" s="27">
        <v>20000</v>
      </c>
      <c r="H695" s="12">
        <f t="shared" si="1"/>
        <v>0.5117157974300832</v>
      </c>
      <c r="I695" s="70">
        <v>4.46</v>
      </c>
      <c r="J695" s="53">
        <v>0.0006</v>
      </c>
    </row>
    <row r="696" spans="1:10" ht="12.75">
      <c r="A696" s="9"/>
      <c r="B696" s="10" t="s">
        <v>121</v>
      </c>
      <c r="C696" s="27">
        <v>105964</v>
      </c>
      <c r="D696" s="27">
        <v>0</v>
      </c>
      <c r="E696" s="27">
        <v>100000</v>
      </c>
      <c r="G696" s="27">
        <v>100000</v>
      </c>
      <c r="H696" s="12">
        <v>0</v>
      </c>
      <c r="I696" s="70">
        <v>22.29</v>
      </c>
      <c r="J696" s="53">
        <v>0.0032</v>
      </c>
    </row>
    <row r="697" spans="1:10" ht="12.75">
      <c r="A697" s="9"/>
      <c r="B697" s="10" t="s">
        <v>122</v>
      </c>
      <c r="C697" s="27">
        <v>74989</v>
      </c>
      <c r="D697" s="27">
        <v>81042</v>
      </c>
      <c r="E697" s="27">
        <v>81042</v>
      </c>
      <c r="G697" s="27">
        <v>81042</v>
      </c>
      <c r="H697" s="12">
        <f t="shared" si="1"/>
        <v>0</v>
      </c>
      <c r="I697" s="70">
        <v>18.06</v>
      </c>
      <c r="J697" s="53">
        <v>0.0026</v>
      </c>
    </row>
    <row r="698" spans="1:10" ht="12.75">
      <c r="A698" s="9"/>
      <c r="B698" s="10" t="s">
        <v>123</v>
      </c>
      <c r="C698" s="27">
        <v>220731</v>
      </c>
      <c r="D698" s="27">
        <v>225000</v>
      </c>
      <c r="E698" s="27">
        <v>225000</v>
      </c>
      <c r="G698" s="27">
        <v>225000</v>
      </c>
      <c r="H698" s="12">
        <f t="shared" si="1"/>
        <v>0</v>
      </c>
      <c r="I698" s="70">
        <v>50.15</v>
      </c>
      <c r="J698" s="53">
        <v>0.0073</v>
      </c>
    </row>
    <row r="699" spans="1:10" ht="13.5" thickBot="1">
      <c r="A699" s="13"/>
      <c r="B699" s="13"/>
      <c r="C699" s="14"/>
      <c r="D699" s="49"/>
      <c r="E699" s="51"/>
      <c r="G699" s="14"/>
      <c r="H699" s="15"/>
      <c r="I699" s="74"/>
      <c r="J699" s="51"/>
    </row>
    <row r="700" spans="1:5" ht="12.75">
      <c r="A700" s="16"/>
      <c r="B700" s="16"/>
      <c r="C700" s="17"/>
      <c r="D700" s="47"/>
      <c r="E700" s="50"/>
    </row>
    <row r="701" spans="1:10" ht="12.75">
      <c r="A701" s="18"/>
      <c r="B701" s="19" t="s">
        <v>12</v>
      </c>
      <c r="C701" s="20">
        <f>SUM(C693:C699)</f>
        <v>797251</v>
      </c>
      <c r="D701" s="20">
        <f>SUM(D692:D699)</f>
        <v>1262472</v>
      </c>
      <c r="E701" s="20">
        <f>SUM(E692:E699)</f>
        <v>836542</v>
      </c>
      <c r="F701" s="20">
        <f>SUM(F692:F699)</f>
        <v>0</v>
      </c>
      <c r="G701" s="20">
        <f>SUM(G692:G699)</f>
        <v>836542</v>
      </c>
      <c r="H701" s="12">
        <f>(E701/D701)-1</f>
        <v>-0.3373777794675842</v>
      </c>
      <c r="I701" s="77">
        <f>SUM(I692:I699)</f>
        <v>186.45</v>
      </c>
      <c r="J701" s="52">
        <f>SUM(J692:J699)</f>
        <v>0.0269</v>
      </c>
    </row>
    <row r="702" spans="4:5" ht="12.75">
      <c r="D702" s="46"/>
      <c r="E702" s="53"/>
    </row>
    <row r="703" spans="4:5" ht="12.75">
      <c r="D703" s="46"/>
      <c r="E703" s="53"/>
    </row>
    <row r="704" spans="4:5" ht="12.75">
      <c r="D704" s="46"/>
      <c r="E704" s="53"/>
    </row>
    <row r="705" spans="1:10" s="33" customFormat="1" ht="15.75">
      <c r="A705" s="33" t="s">
        <v>115</v>
      </c>
      <c r="C705" s="39">
        <f>SUM(C189+C302+C398+C427+C514+C637+C657+C683+C701)</f>
        <v>28515293.917000003</v>
      </c>
      <c r="D705" s="39">
        <f>SUM(D189+D302+D398+D427+D514+D637+D657+D683+D701)</f>
        <v>30187225</v>
      </c>
      <c r="E705" s="39">
        <f>SUM(E189+E302+E398+E427+E514+E637+E657+E683+E701)</f>
        <v>30994975</v>
      </c>
      <c r="F705" s="39">
        <f>SUM(F189+F302+F398+F427+F514+F637+F657+F683+F701)</f>
        <v>0</v>
      </c>
      <c r="G705" s="39">
        <f>SUM(G189+G302+G398+G427+G514+G637+G657+G683+G701)</f>
        <v>30994975</v>
      </c>
      <c r="H705" s="40">
        <f>(E705/D705)-1</f>
        <v>0.026758007733403755</v>
      </c>
      <c r="I705" s="68">
        <f>SUM(I189+I302+I398+I427+I514+I637+I657+I683+I701)</f>
        <v>6908</v>
      </c>
      <c r="J705" s="67">
        <f>SUM(J189+J302+J398+J427+J514+J637+J657+J683+J701)</f>
        <v>0.9998600000000001</v>
      </c>
    </row>
  </sheetData>
  <sheetProtection/>
  <printOptions/>
  <pageMargins left="0.75" right="0.75" top="1" bottom="1" header="0.5" footer="0.5"/>
  <pageSetup horizontalDpi="600" verticalDpi="600" orientation="landscape" scale="75" r:id="rId1"/>
  <rowBreaks count="15" manualBreakCount="15">
    <brk id="40" max="9" man="1"/>
    <brk id="83" max="9" man="1"/>
    <brk id="131" max="9" man="1"/>
    <brk id="171" max="9" man="1"/>
    <brk id="216" max="9" man="1"/>
    <brk id="263" max="9" man="1"/>
    <brk id="308" max="9" man="1"/>
    <brk id="353" max="9" man="1"/>
    <brk id="400" max="9" man="1"/>
    <brk id="442" max="9" man="1"/>
    <brk id="484" max="9" man="1"/>
    <brk id="528" max="9" man="1"/>
    <brk id="577" max="9" man="1"/>
    <brk id="620" max="9" man="1"/>
    <brk id="658" max="9" man="1"/>
  </rowBreaks>
  <ignoredErrors>
    <ignoredError sqref="H705 H683 H686 H681 H657 H637 H634 H619 H610 H600 H591 H576 H568 H561 H552 H541 H527 H514 H510 H501 H482 H472 H462 H453 H441 H427 H424 H414 H398 H385 H395 H377 H367 H352 H344 H336 H327 H302 H299 H291 H278 H261 H252 H232 H215 H204 H189 H186 H170 H162 H152 H144 H130 H119 H112 H103 H95 H83 H72 H62 H53 H40 H29 H18 H655 H70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Stratford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MHaddad</dc:creator>
  <cp:keywords/>
  <dc:description/>
  <cp:lastModifiedBy>Mark Haddad</cp:lastModifiedBy>
  <cp:lastPrinted>2013-03-14T15:01:34Z</cp:lastPrinted>
  <dcterms:created xsi:type="dcterms:W3CDTF">2007-01-04T19:28:42Z</dcterms:created>
  <dcterms:modified xsi:type="dcterms:W3CDTF">2013-04-02T11:45:35Z</dcterms:modified>
  <cp:category/>
  <cp:version/>
  <cp:contentType/>
  <cp:contentStatus/>
</cp:coreProperties>
</file>